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8484" activeTab="5"/>
  </bookViews>
  <sheets>
    <sheet name="月菜單" sheetId="1" r:id="rId1"/>
    <sheet name="0601-0602" sheetId="2" r:id="rId2"/>
    <sheet name="0605-0609" sheetId="3" r:id="rId3"/>
    <sheet name="0612-0616" sheetId="4" r:id="rId4"/>
    <sheet name="0619-0623" sheetId="5" r:id="rId5"/>
    <sheet name="0626-0630" sheetId="6" r:id="rId6"/>
  </sheets>
  <externalReferences>
    <externalReference r:id="rId7"/>
    <externalReference r:id="rId8"/>
  </externalReferences>
  <definedNames>
    <definedName name="特殊">[1]特殊石材!$A$1:$C$65536</definedName>
  </definedNames>
  <calcPr calcId="162913"/>
  <extLst>
    <ext uri="GoogleSheetsCustomDataVersion1">
      <go:sheetsCustomData xmlns:go="http://customooxmlschemas.google.com/" r:id="rId12" roundtripDataSignature="AMtx7mixTY+hYaq0dzMls6YuuNhyHY6oVw=="/>
    </ext>
  </extLst>
</workbook>
</file>

<file path=xl/calcChain.xml><?xml version="1.0" encoding="utf-8"?>
<calcChain xmlns="http://schemas.openxmlformats.org/spreadsheetml/2006/main">
  <c r="AG37" i="6" l="1"/>
  <c r="Z37" i="6"/>
  <c r="S37" i="6"/>
  <c r="L37" i="6"/>
  <c r="E37" i="6"/>
  <c r="AG36" i="6"/>
  <c r="Z36" i="6"/>
  <c r="S36" i="6"/>
  <c r="L36" i="6"/>
  <c r="E36" i="6"/>
  <c r="Y33" i="6"/>
  <c r="Z33" i="6" s="1"/>
  <c r="S33" i="6"/>
  <c r="R33" i="6"/>
  <c r="AG32" i="6"/>
  <c r="Z32" i="6"/>
  <c r="S32" i="6"/>
  <c r="L32" i="6"/>
  <c r="E32" i="6"/>
  <c r="X30" i="6"/>
  <c r="Q30" i="6"/>
  <c r="O28" i="6"/>
  <c r="K28" i="6"/>
  <c r="K27" i="6"/>
  <c r="M27" i="6" s="1"/>
  <c r="K33" i="6" s="1"/>
  <c r="L33" i="6" s="1"/>
  <c r="AH26" i="6"/>
  <c r="AF26" i="6"/>
  <c r="Y26" i="6"/>
  <c r="K26" i="6"/>
  <c r="O26" i="6" s="1"/>
  <c r="D26" i="6"/>
  <c r="G26" i="6" s="1"/>
  <c r="AH25" i="6"/>
  <c r="AF33" i="6" s="1"/>
  <c r="AG33" i="6" s="1"/>
  <c r="AF25" i="6"/>
  <c r="AD25" i="6"/>
  <c r="Y25" i="6"/>
  <c r="AC25" i="6" s="1"/>
  <c r="W25" i="6"/>
  <c r="U25" i="6"/>
  <c r="P25" i="6"/>
  <c r="O25" i="6"/>
  <c r="K25" i="6"/>
  <c r="I25" i="6"/>
  <c r="D25" i="6"/>
  <c r="H25" i="6" s="1"/>
  <c r="B25" i="6"/>
  <c r="Y23" i="6"/>
  <c r="AJ22" i="6"/>
  <c r="AF22" i="6"/>
  <c r="Y22" i="6"/>
  <c r="AC22" i="6" s="1"/>
  <c r="R22" i="6"/>
  <c r="V22" i="6" s="1"/>
  <c r="O22" i="6"/>
  <c r="K22" i="6"/>
  <c r="D22" i="6"/>
  <c r="H22" i="6" s="1"/>
  <c r="AF19" i="6"/>
  <c r="AI19" i="6" s="1"/>
  <c r="AF18" i="6"/>
  <c r="AJ18" i="6" s="1"/>
  <c r="AC18" i="6"/>
  <c r="Y18" i="6"/>
  <c r="N18" i="6"/>
  <c r="K18" i="6"/>
  <c r="D18" i="6"/>
  <c r="H18" i="6" s="1"/>
  <c r="AF17" i="6"/>
  <c r="AJ17" i="6" s="1"/>
  <c r="AB17" i="6"/>
  <c r="Y17" i="6"/>
  <c r="D17" i="6"/>
  <c r="H17" i="6" s="1"/>
  <c r="AF16" i="6"/>
  <c r="AJ16" i="6" s="1"/>
  <c r="AD16" i="6"/>
  <c r="Y16" i="6"/>
  <c r="AB16" i="6" s="1"/>
  <c r="W16" i="6"/>
  <c r="P16" i="6"/>
  <c r="O16" i="6"/>
  <c r="K16" i="6"/>
  <c r="I16" i="6"/>
  <c r="D16" i="6"/>
  <c r="F16" i="6" s="1"/>
  <c r="D33" i="6" s="1"/>
  <c r="E33" i="6" s="1"/>
  <c r="B16" i="6"/>
  <c r="V11" i="6"/>
  <c r="R11" i="6"/>
  <c r="V10" i="6" s="1"/>
  <c r="O11" i="6"/>
  <c r="K11" i="6"/>
  <c r="AF10" i="6"/>
  <c r="AJ10" i="6" s="1"/>
  <c r="R10" i="6"/>
  <c r="K10" i="6"/>
  <c r="N10" i="6" s="1"/>
  <c r="H10" i="6"/>
  <c r="D10" i="6"/>
  <c r="AJ9" i="6"/>
  <c r="AF9" i="6"/>
  <c r="V9" i="6"/>
  <c r="R9" i="6"/>
  <c r="K9" i="6"/>
  <c r="O9" i="6" s="1"/>
  <c r="H9" i="6"/>
  <c r="D9" i="6"/>
  <c r="AF8" i="6"/>
  <c r="AI8" i="6" s="1"/>
  <c r="AD8" i="6"/>
  <c r="AB8" i="6"/>
  <c r="W8" i="6"/>
  <c r="V8" i="6"/>
  <c r="R8" i="6"/>
  <c r="K8" i="6"/>
  <c r="N8" i="6" s="1"/>
  <c r="K34" i="6" s="1"/>
  <c r="L34" i="6" s="1"/>
  <c r="I8" i="6"/>
  <c r="G8" i="6"/>
  <c r="D34" i="6" s="1"/>
  <c r="E34" i="6" s="1"/>
  <c r="D8" i="6"/>
  <c r="B8" i="6"/>
  <c r="R7" i="6"/>
  <c r="U7" i="6" s="1"/>
  <c r="R6" i="6"/>
  <c r="U6" i="6" s="1"/>
  <c r="R34" i="6" s="1"/>
  <c r="S34" i="6" s="1"/>
  <c r="R5" i="6"/>
  <c r="P5" i="6"/>
  <c r="AG37" i="5"/>
  <c r="Z37" i="5"/>
  <c r="S37" i="5"/>
  <c r="L37" i="5"/>
  <c r="E37" i="5"/>
  <c r="AG36" i="5"/>
  <c r="Z36" i="5"/>
  <c r="S36" i="5"/>
  <c r="L36" i="5"/>
  <c r="E36" i="5"/>
  <c r="Y33" i="5"/>
  <c r="Z33" i="5" s="1"/>
  <c r="S33" i="5"/>
  <c r="S38" i="5" s="1"/>
  <c r="K20" i="1" s="1"/>
  <c r="R33" i="5"/>
  <c r="E33" i="5"/>
  <c r="D33" i="5"/>
  <c r="AG32" i="5"/>
  <c r="Z32" i="5"/>
  <c r="S32" i="5"/>
  <c r="L32" i="5"/>
  <c r="E32" i="5"/>
  <c r="Q30" i="5"/>
  <c r="AI29" i="5"/>
  <c r="K29" i="5"/>
  <c r="AF28" i="5"/>
  <c r="AH28" i="5" s="1"/>
  <c r="O28" i="5"/>
  <c r="K28" i="5"/>
  <c r="O29" i="5" s="1"/>
  <c r="AJ27" i="5"/>
  <c r="AH27" i="5"/>
  <c r="AF27" i="5"/>
  <c r="V27" i="5"/>
  <c r="O27" i="5"/>
  <c r="K27" i="5"/>
  <c r="AH26" i="5"/>
  <c r="AF26" i="5"/>
  <c r="AC26" i="5"/>
  <c r="Y26" i="5"/>
  <c r="V26" i="5"/>
  <c r="K26" i="5"/>
  <c r="D26" i="5"/>
  <c r="AJ25" i="5"/>
  <c r="AF25" i="5"/>
  <c r="AD25" i="5"/>
  <c r="AB25" i="5"/>
  <c r="Y25" i="5"/>
  <c r="W25" i="5"/>
  <c r="U25" i="5"/>
  <c r="N25" i="5"/>
  <c r="K25" i="5"/>
  <c r="N26" i="5" s="1"/>
  <c r="I25" i="5"/>
  <c r="H25" i="5"/>
  <c r="D25" i="5"/>
  <c r="B25" i="5"/>
  <c r="K23" i="5"/>
  <c r="O23" i="5" s="1"/>
  <c r="AJ22" i="5"/>
  <c r="AF22" i="5"/>
  <c r="Y22" i="5"/>
  <c r="AC22" i="5" s="1"/>
  <c r="V22" i="5"/>
  <c r="R22" i="5"/>
  <c r="K22" i="5"/>
  <c r="O22" i="5" s="1"/>
  <c r="D22" i="5"/>
  <c r="H22" i="5" s="1"/>
  <c r="V20" i="5"/>
  <c r="V19" i="5"/>
  <c r="O19" i="5"/>
  <c r="K19" i="5"/>
  <c r="AF18" i="5"/>
  <c r="AJ18" i="5" s="1"/>
  <c r="Y18" i="5"/>
  <c r="V18" i="5"/>
  <c r="K18" i="5"/>
  <c r="O18" i="5" s="1"/>
  <c r="H18" i="5"/>
  <c r="D18" i="5"/>
  <c r="AF17" i="5"/>
  <c r="AJ17" i="5" s="1"/>
  <c r="Y17" i="5"/>
  <c r="AC17" i="5" s="1"/>
  <c r="K17" i="5"/>
  <c r="O17" i="5" s="1"/>
  <c r="H17" i="5"/>
  <c r="D17" i="5"/>
  <c r="AF16" i="5"/>
  <c r="AJ16" i="5" s="1"/>
  <c r="AD16" i="5"/>
  <c r="AB16" i="5"/>
  <c r="Y16" i="5"/>
  <c r="W16" i="5"/>
  <c r="N16" i="5"/>
  <c r="K16" i="5"/>
  <c r="I16" i="5"/>
  <c r="G16" i="5"/>
  <c r="D16" i="5"/>
  <c r="B16" i="5"/>
  <c r="AF11" i="5"/>
  <c r="AJ11" i="5" s="1"/>
  <c r="V11" i="5"/>
  <c r="R11" i="5"/>
  <c r="AF10" i="5"/>
  <c r="AJ10" i="5" s="1"/>
  <c r="V10" i="5"/>
  <c r="R10" i="5"/>
  <c r="K10" i="5"/>
  <c r="O10" i="5" s="1"/>
  <c r="K35" i="5" s="1"/>
  <c r="L35" i="5" s="1"/>
  <c r="H10" i="5"/>
  <c r="D10" i="5"/>
  <c r="AF9" i="5"/>
  <c r="AJ9" i="5" s="1"/>
  <c r="Y9" i="5"/>
  <c r="AC9" i="5" s="1"/>
  <c r="R9" i="5"/>
  <c r="V9" i="5" s="1"/>
  <c r="M9" i="5"/>
  <c r="K33" i="5" s="1"/>
  <c r="L33" i="5" s="1"/>
  <c r="K9" i="5"/>
  <c r="D9" i="5"/>
  <c r="H9" i="5" s="1"/>
  <c r="AI8" i="5"/>
  <c r="AF34" i="5" s="1"/>
  <c r="AG34" i="5" s="1"/>
  <c r="AF8" i="5"/>
  <c r="AD8" i="5"/>
  <c r="Y8" i="5"/>
  <c r="AB8" i="5" s="1"/>
  <c r="Y34" i="5" s="1"/>
  <c r="Z34" i="5" s="1"/>
  <c r="W8" i="5"/>
  <c r="R8" i="5"/>
  <c r="V8" i="5" s="1"/>
  <c r="R35" i="5" s="1"/>
  <c r="S35" i="5" s="1"/>
  <c r="K8" i="5"/>
  <c r="N8" i="5" s="1"/>
  <c r="K34" i="5" s="1"/>
  <c r="L34" i="5" s="1"/>
  <c r="I8" i="5"/>
  <c r="G8" i="5"/>
  <c r="D34" i="5" s="1"/>
  <c r="E34" i="5" s="1"/>
  <c r="D8" i="5"/>
  <c r="B8" i="5"/>
  <c r="R7" i="5"/>
  <c r="U7" i="5" s="1"/>
  <c r="R34" i="5" s="1"/>
  <c r="S34" i="5" s="1"/>
  <c r="U6" i="5"/>
  <c r="R6" i="5"/>
  <c r="R5" i="5"/>
  <c r="P5" i="5"/>
  <c r="AG37" i="4"/>
  <c r="Z37" i="4"/>
  <c r="S37" i="4"/>
  <c r="L37" i="4"/>
  <c r="E37" i="4"/>
  <c r="AG36" i="4"/>
  <c r="Z36" i="4"/>
  <c r="S36" i="4"/>
  <c r="L36" i="4"/>
  <c r="E36" i="4"/>
  <c r="Y33" i="4"/>
  <c r="Z33" i="4" s="1"/>
  <c r="S33" i="4"/>
  <c r="R33" i="4"/>
  <c r="D33" i="4"/>
  <c r="E33" i="4" s="1"/>
  <c r="AG32" i="4"/>
  <c r="Z32" i="4"/>
  <c r="S32" i="4"/>
  <c r="L32" i="4"/>
  <c r="E32" i="4"/>
  <c r="X30" i="4"/>
  <c r="Q30" i="4"/>
  <c r="O29" i="4"/>
  <c r="D29" i="4"/>
  <c r="H29" i="4" s="1"/>
  <c r="H28" i="4"/>
  <c r="D28" i="4"/>
  <c r="U27" i="4"/>
  <c r="H27" i="4"/>
  <c r="D27" i="4"/>
  <c r="AH26" i="4"/>
  <c r="AF33" i="4" s="1"/>
  <c r="AG33" i="4" s="1"/>
  <c r="AF26" i="4"/>
  <c r="Y26" i="4"/>
  <c r="K26" i="4"/>
  <c r="N26" i="4" s="1"/>
  <c r="D26" i="4"/>
  <c r="H26" i="4" s="1"/>
  <c r="AJ25" i="4"/>
  <c r="AD25" i="4"/>
  <c r="Y25" i="4"/>
  <c r="AC25" i="4" s="1"/>
  <c r="W25" i="4"/>
  <c r="V25" i="4"/>
  <c r="P25" i="4"/>
  <c r="K25" i="4"/>
  <c r="O25" i="4" s="1"/>
  <c r="I25" i="4"/>
  <c r="D25" i="4"/>
  <c r="G25" i="4" s="1"/>
  <c r="B25" i="4"/>
  <c r="AJ22" i="4"/>
  <c r="AF22" i="4"/>
  <c r="Y22" i="4"/>
  <c r="AC22" i="4" s="1"/>
  <c r="V22" i="4"/>
  <c r="R22" i="4"/>
  <c r="K22" i="4"/>
  <c r="O22" i="4" s="1"/>
  <c r="D22" i="4"/>
  <c r="H22" i="4" s="1"/>
  <c r="V20" i="4"/>
  <c r="V19" i="4"/>
  <c r="AJ18" i="4"/>
  <c r="AF18" i="4"/>
  <c r="V18" i="4"/>
  <c r="K18" i="4"/>
  <c r="O18" i="4" s="1"/>
  <c r="D18" i="4"/>
  <c r="H18" i="4" s="1"/>
  <c r="AI17" i="4"/>
  <c r="AF17" i="4"/>
  <c r="Y17" i="4"/>
  <c r="AC17" i="4" s="1"/>
  <c r="V17" i="4"/>
  <c r="R17" i="4"/>
  <c r="K17" i="4"/>
  <c r="O17" i="4" s="1"/>
  <c r="D17" i="4"/>
  <c r="H17" i="4" s="1"/>
  <c r="AF16" i="4"/>
  <c r="AI16" i="4" s="1"/>
  <c r="AD16" i="4"/>
  <c r="AB16" i="4"/>
  <c r="Y16" i="4"/>
  <c r="W16" i="4"/>
  <c r="U16" i="4"/>
  <c r="R16" i="4"/>
  <c r="P16" i="4"/>
  <c r="K16" i="4"/>
  <c r="N16" i="4" s="1"/>
  <c r="K34" i="4" s="1"/>
  <c r="L34" i="4" s="1"/>
  <c r="I16" i="4"/>
  <c r="D16" i="4"/>
  <c r="H16" i="4" s="1"/>
  <c r="B16" i="4"/>
  <c r="AJ12" i="4"/>
  <c r="AF11" i="4"/>
  <c r="AJ11" i="4" s="1"/>
  <c r="AF10" i="4"/>
  <c r="AJ10" i="4" s="1"/>
  <c r="Y10" i="4"/>
  <c r="AC10" i="4" s="1"/>
  <c r="Y35" i="4" s="1"/>
  <c r="Z35" i="4" s="1"/>
  <c r="AJ9" i="4"/>
  <c r="AF35" i="4" s="1"/>
  <c r="AG35" i="4" s="1"/>
  <c r="AF9" i="4"/>
  <c r="AB9" i="4"/>
  <c r="Y9" i="4"/>
  <c r="R9" i="4"/>
  <c r="V9" i="4" s="1"/>
  <c r="K9" i="4"/>
  <c r="M9" i="4" s="1"/>
  <c r="K33" i="4" s="1"/>
  <c r="L33" i="4" s="1"/>
  <c r="D9" i="4"/>
  <c r="G9" i="4" s="1"/>
  <c r="D34" i="4" s="1"/>
  <c r="E34" i="4" s="1"/>
  <c r="AF8" i="4"/>
  <c r="AI8" i="4" s="1"/>
  <c r="AF34" i="4" s="1"/>
  <c r="AG34" i="4" s="1"/>
  <c r="AD8" i="4"/>
  <c r="AB8" i="4"/>
  <c r="Y34" i="4" s="1"/>
  <c r="Z34" i="4" s="1"/>
  <c r="Y8" i="4"/>
  <c r="W8" i="4"/>
  <c r="U8" i="4"/>
  <c r="R8" i="4"/>
  <c r="N8" i="4"/>
  <c r="K8" i="4"/>
  <c r="I8" i="4"/>
  <c r="G8" i="4"/>
  <c r="D8" i="4"/>
  <c r="B8" i="4"/>
  <c r="R7" i="4"/>
  <c r="V7" i="4" s="1"/>
  <c r="R35" i="4" s="1"/>
  <c r="S35" i="4" s="1"/>
  <c r="R6" i="4"/>
  <c r="U6" i="4" s="1"/>
  <c r="R34" i="4" s="1"/>
  <c r="S34" i="4" s="1"/>
  <c r="S38" i="4" s="1"/>
  <c r="K15" i="1" s="1"/>
  <c r="P5" i="4"/>
  <c r="AG37" i="3"/>
  <c r="Z37" i="3"/>
  <c r="S37" i="3"/>
  <c r="L37" i="3"/>
  <c r="E37" i="3"/>
  <c r="AG36" i="3"/>
  <c r="Z36" i="3"/>
  <c r="S36" i="3"/>
  <c r="L36" i="3"/>
  <c r="E36" i="3"/>
  <c r="AG33" i="3"/>
  <c r="AF33" i="3"/>
  <c r="Y33" i="3"/>
  <c r="Z33" i="3" s="1"/>
  <c r="AG32" i="3"/>
  <c r="Z32" i="3"/>
  <c r="S32" i="3"/>
  <c r="L32" i="3"/>
  <c r="E32" i="3"/>
  <c r="Q30" i="3"/>
  <c r="T28" i="3"/>
  <c r="R28" i="3"/>
  <c r="R27" i="3"/>
  <c r="T27" i="3" s="1"/>
  <c r="K27" i="3"/>
  <c r="N27" i="3" s="1"/>
  <c r="AF26" i="3"/>
  <c r="AJ26" i="3" s="1"/>
  <c r="Y26" i="3"/>
  <c r="AC26" i="3" s="1"/>
  <c r="R26" i="3"/>
  <c r="T26" i="3" s="1"/>
  <c r="K26" i="3"/>
  <c r="O26" i="3" s="1"/>
  <c r="D26" i="3"/>
  <c r="AF25" i="3"/>
  <c r="AI25" i="3" s="1"/>
  <c r="AD25" i="3"/>
  <c r="Y25" i="3"/>
  <c r="AB25" i="3" s="1"/>
  <c r="W25" i="3"/>
  <c r="V25" i="3"/>
  <c r="R25" i="3"/>
  <c r="P25" i="3"/>
  <c r="K25" i="3"/>
  <c r="O25" i="3" s="1"/>
  <c r="I25" i="3"/>
  <c r="D25" i="3"/>
  <c r="F25" i="3" s="1"/>
  <c r="D33" i="3" s="1"/>
  <c r="E33" i="3" s="1"/>
  <c r="B25" i="3"/>
  <c r="Y23" i="3"/>
  <c r="V23" i="3"/>
  <c r="AJ22" i="3"/>
  <c r="AF22" i="3"/>
  <c r="Y22" i="3"/>
  <c r="AC22" i="3" s="1"/>
  <c r="V22" i="3"/>
  <c r="R22" i="3"/>
  <c r="K22" i="3"/>
  <c r="O22" i="3" s="1"/>
  <c r="D22" i="3"/>
  <c r="H22" i="3" s="1"/>
  <c r="V20" i="3"/>
  <c r="AC19" i="3"/>
  <c r="Y19" i="3"/>
  <c r="V19" i="3"/>
  <c r="K19" i="3"/>
  <c r="N19" i="3" s="1"/>
  <c r="G19" i="3"/>
  <c r="D34" i="3" s="1"/>
  <c r="E34" i="3" s="1"/>
  <c r="D19" i="3"/>
  <c r="Y18" i="3"/>
  <c r="AC18" i="3" s="1"/>
  <c r="O18" i="3"/>
  <c r="K18" i="3"/>
  <c r="D18" i="3"/>
  <c r="AJ17" i="3"/>
  <c r="AF17" i="3"/>
  <c r="AC17" i="3"/>
  <c r="Y17" i="3"/>
  <c r="K17" i="3"/>
  <c r="O17" i="3" s="1"/>
  <c r="H17" i="3"/>
  <c r="D17" i="3"/>
  <c r="AF16" i="3"/>
  <c r="AI16" i="3" s="1"/>
  <c r="AD16" i="3"/>
  <c r="Y16" i="3"/>
  <c r="AC16" i="3" s="1"/>
  <c r="W16" i="3"/>
  <c r="P16" i="3"/>
  <c r="K16" i="3"/>
  <c r="M16" i="3" s="1"/>
  <c r="K33" i="3" s="1"/>
  <c r="L33" i="3" s="1"/>
  <c r="I16" i="3"/>
  <c r="H16" i="3"/>
  <c r="D16" i="3"/>
  <c r="B16" i="3"/>
  <c r="AF10" i="3"/>
  <c r="AJ10" i="3" s="1"/>
  <c r="V10" i="3"/>
  <c r="K10" i="3"/>
  <c r="O10" i="3" s="1"/>
  <c r="H10" i="3"/>
  <c r="AF9" i="3"/>
  <c r="AJ9" i="3" s="1"/>
  <c r="AF35" i="3" s="1"/>
  <c r="AG35" i="3" s="1"/>
  <c r="AB9" i="3"/>
  <c r="Y9" i="3"/>
  <c r="R9" i="3"/>
  <c r="V9" i="3" s="1"/>
  <c r="K9" i="3"/>
  <c r="O9" i="3" s="1"/>
  <c r="H9" i="3"/>
  <c r="D9" i="3"/>
  <c r="AF8" i="3"/>
  <c r="AI8" i="3" s="1"/>
  <c r="AD8" i="3"/>
  <c r="Y8" i="3"/>
  <c r="AB8" i="3" s="1"/>
  <c r="W8" i="3"/>
  <c r="R8" i="3"/>
  <c r="V8" i="3" s="1"/>
  <c r="R35" i="3" s="1"/>
  <c r="S35" i="3" s="1"/>
  <c r="N8" i="3"/>
  <c r="K8" i="3"/>
  <c r="I8" i="3"/>
  <c r="G8" i="3"/>
  <c r="D8" i="3"/>
  <c r="B8" i="3"/>
  <c r="U7" i="3"/>
  <c r="R7" i="3"/>
  <c r="R6" i="3"/>
  <c r="U6" i="3" s="1"/>
  <c r="R34" i="3" s="1"/>
  <c r="S34" i="3" s="1"/>
  <c r="R5" i="3"/>
  <c r="T5" i="3" s="1"/>
  <c r="P5" i="3"/>
  <c r="AG37" i="2"/>
  <c r="Z37" i="2"/>
  <c r="S37" i="2"/>
  <c r="L37" i="2"/>
  <c r="E37" i="2"/>
  <c r="AG36" i="2"/>
  <c r="Z36" i="2"/>
  <c r="S36" i="2"/>
  <c r="L36" i="2"/>
  <c r="E36" i="2"/>
  <c r="R34" i="2"/>
  <c r="S34" i="2" s="1"/>
  <c r="Y33" i="2"/>
  <c r="Z33" i="2" s="1"/>
  <c r="R33" i="2"/>
  <c r="S33" i="2" s="1"/>
  <c r="D33" i="2"/>
  <c r="E33" i="2" s="1"/>
  <c r="AG32" i="2"/>
  <c r="Z32" i="2"/>
  <c r="S32" i="2"/>
  <c r="L32" i="2"/>
  <c r="E32" i="2"/>
  <c r="N27" i="2"/>
  <c r="K27" i="2"/>
  <c r="AH26" i="2"/>
  <c r="AF26" i="2"/>
  <c r="Y26" i="2"/>
  <c r="K26" i="2"/>
  <c r="N26" i="2" s="1"/>
  <c r="H26" i="2"/>
  <c r="AF25" i="2"/>
  <c r="AH25" i="2" s="1"/>
  <c r="AF33" i="2" s="1"/>
  <c r="AG33" i="2" s="1"/>
  <c r="AD25" i="2"/>
  <c r="Y25" i="2"/>
  <c r="AC25" i="2" s="1"/>
  <c r="W25" i="2"/>
  <c r="O25" i="2"/>
  <c r="K25" i="2"/>
  <c r="I25" i="2"/>
  <c r="G25" i="2"/>
  <c r="B25" i="2"/>
  <c r="AF22" i="2"/>
  <c r="AJ22" i="2" s="1"/>
  <c r="Y22" i="2"/>
  <c r="AC22" i="2" s="1"/>
  <c r="R22" i="2"/>
  <c r="V22" i="2" s="1"/>
  <c r="K22" i="2"/>
  <c r="O22" i="2" s="1"/>
  <c r="H22" i="2"/>
  <c r="H18" i="2"/>
  <c r="D35" i="2" s="1"/>
  <c r="E35" i="2" s="1"/>
  <c r="AI17" i="2"/>
  <c r="AF17" i="2"/>
  <c r="Y17" i="2"/>
  <c r="AC17" i="2" s="1"/>
  <c r="K17" i="2"/>
  <c r="O17" i="2" s="1"/>
  <c r="H17" i="2"/>
  <c r="AI16" i="2"/>
  <c r="AF16" i="2"/>
  <c r="AD16" i="2"/>
  <c r="Y16" i="2"/>
  <c r="AB16" i="2" s="1"/>
  <c r="W16" i="2"/>
  <c r="P16" i="2"/>
  <c r="K16" i="2"/>
  <c r="N16" i="2" s="1"/>
  <c r="I16" i="2"/>
  <c r="G16" i="2"/>
  <c r="B16" i="2"/>
  <c r="AC11" i="2"/>
  <c r="Y11" i="2"/>
  <c r="H11" i="2"/>
  <c r="AF10" i="2"/>
  <c r="AJ10" i="2" s="1"/>
  <c r="Y10" i="2"/>
  <c r="AC10" i="2" s="1"/>
  <c r="V10" i="2"/>
  <c r="R10" i="2"/>
  <c r="K10" i="2"/>
  <c r="O10" i="2" s="1"/>
  <c r="H10" i="2"/>
  <c r="AF9" i="2"/>
  <c r="AJ9" i="2" s="1"/>
  <c r="Y9" i="2"/>
  <c r="AB9" i="2" s="1"/>
  <c r="V9" i="2"/>
  <c r="R9" i="2"/>
  <c r="M9" i="2"/>
  <c r="K33" i="2" s="1"/>
  <c r="L33" i="2" s="1"/>
  <c r="K9" i="2"/>
  <c r="H9" i="2"/>
  <c r="AF8" i="2"/>
  <c r="AI8" i="2" s="1"/>
  <c r="AF34" i="2" s="1"/>
  <c r="AG34" i="2" s="1"/>
  <c r="AD8" i="2"/>
  <c r="Y8" i="2"/>
  <c r="AB8" i="2" s="1"/>
  <c r="Y34" i="2" s="1"/>
  <c r="Z34" i="2" s="1"/>
  <c r="W8" i="2"/>
  <c r="R8" i="2"/>
  <c r="V8" i="2" s="1"/>
  <c r="N8" i="2"/>
  <c r="K8" i="2"/>
  <c r="I8" i="2"/>
  <c r="G8" i="2"/>
  <c r="D34" i="2" s="1"/>
  <c r="E34" i="2" s="1"/>
  <c r="B8" i="2"/>
  <c r="U7" i="2"/>
  <c r="R7" i="2"/>
  <c r="U6" i="2"/>
  <c r="R6" i="2"/>
  <c r="K3" i="1"/>
  <c r="S38" i="6" l="1"/>
  <c r="K25" i="1" s="1"/>
  <c r="Z38" i="3"/>
  <c r="K11" i="1" s="1"/>
  <c r="AF35" i="6"/>
  <c r="AG35" i="6" s="1"/>
  <c r="E38" i="2"/>
  <c r="Y34" i="3"/>
  <c r="Z34" i="3" s="1"/>
  <c r="R35" i="6"/>
  <c r="S35" i="6" s="1"/>
  <c r="L38" i="2"/>
  <c r="K4" i="1" s="1"/>
  <c r="K35" i="4"/>
  <c r="L35" i="4" s="1"/>
  <c r="L38" i="4" s="1"/>
  <c r="K14" i="1" s="1"/>
  <c r="Y34" i="6"/>
  <c r="Z34" i="6" s="1"/>
  <c r="Z38" i="6" s="1"/>
  <c r="K26" i="1" s="1"/>
  <c r="Z38" i="2"/>
  <c r="K6" i="1" s="1"/>
  <c r="E38" i="4"/>
  <c r="K13" i="1" s="1"/>
  <c r="L38" i="5"/>
  <c r="K19" i="1" s="1"/>
  <c r="AF35" i="2"/>
  <c r="AG35" i="2" s="1"/>
  <c r="Z38" i="4"/>
  <c r="K16" i="1" s="1"/>
  <c r="K35" i="2"/>
  <c r="L35" i="2" s="1"/>
  <c r="AG38" i="2"/>
  <c r="K7" i="1" s="1"/>
  <c r="R33" i="3"/>
  <c r="S33" i="3" s="1"/>
  <c r="S38" i="3" s="1"/>
  <c r="K10" i="1" s="1"/>
  <c r="D35" i="3"/>
  <c r="E35" i="3" s="1"/>
  <c r="E38" i="3" s="1"/>
  <c r="K8" i="1" s="1"/>
  <c r="AG38" i="4"/>
  <c r="K17" i="1" s="1"/>
  <c r="AF34" i="6"/>
  <c r="AG34" i="6" s="1"/>
  <c r="AG38" i="6" s="1"/>
  <c r="K27" i="1" s="1"/>
  <c r="D35" i="5"/>
  <c r="E35" i="5" s="1"/>
  <c r="E38" i="5" s="1"/>
  <c r="K18" i="1" s="1"/>
  <c r="AF34" i="3"/>
  <c r="AG34" i="3" s="1"/>
  <c r="AG38" i="3" s="1"/>
  <c r="K12" i="1" s="1"/>
  <c r="K35" i="3"/>
  <c r="L35" i="3" s="1"/>
  <c r="Y35" i="3"/>
  <c r="Z35" i="3" s="1"/>
  <c r="K34" i="3"/>
  <c r="L34" i="3" s="1"/>
  <c r="L38" i="3" s="1"/>
  <c r="K9" i="1" s="1"/>
  <c r="Y35" i="5"/>
  <c r="Z35" i="5" s="1"/>
  <c r="Z38" i="5" s="1"/>
  <c r="K21" i="1" s="1"/>
  <c r="AF33" i="5"/>
  <c r="AG33" i="5" s="1"/>
  <c r="AG38" i="5" s="1"/>
  <c r="K34" i="2"/>
  <c r="L34" i="2" s="1"/>
  <c r="R35" i="2"/>
  <c r="S35" i="2" s="1"/>
  <c r="S38" i="2" s="1"/>
  <c r="K5" i="1" s="1"/>
  <c r="Y35" i="2"/>
  <c r="Z35" i="2" s="1"/>
  <c r="D35" i="4"/>
  <c r="E35" i="4" s="1"/>
  <c r="AF35" i="5"/>
  <c r="AG35" i="5" s="1"/>
  <c r="D35" i="6"/>
  <c r="E35" i="6" s="1"/>
  <c r="E38" i="6" s="1"/>
  <c r="K35" i="6"/>
  <c r="L35" i="6" s="1"/>
  <c r="L38" i="6" s="1"/>
  <c r="K24" i="1" s="1"/>
  <c r="Y35" i="6"/>
  <c r="Z35" i="6" s="1"/>
  <c r="K23" i="1" l="1"/>
  <c r="K22" i="1"/>
</calcChain>
</file>

<file path=xl/comments1.xml><?xml version="1.0" encoding="utf-8"?>
<comments xmlns="http://schemas.openxmlformats.org/spreadsheetml/2006/main">
  <authors>
    <author/>
  </authors>
  <commentList>
    <comment ref="H18" authorId="0" shapeId="0">
      <text>
        <r>
          <rPr>
            <sz val="11"/>
            <color rgb="FF000000"/>
            <rFont val="Calibri"/>
            <scheme val="minor"/>
          </rPr>
          <t>======
ID#AAAAvbo4soo
user    (2023-05-19 09:11:53)
馬K 紅K 玉米塊
香菇 高麗菜 雞骨熬湯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gMU9Yj+oPtXteAnNpTgF8K3JdULQ=="/>
    </ext>
  </extLst>
</comments>
</file>

<file path=xl/sharedStrings.xml><?xml version="1.0" encoding="utf-8"?>
<sst xmlns="http://schemas.openxmlformats.org/spreadsheetml/2006/main" count="1079" uniqueCount="297">
  <si>
    <t xml:space="preserve"> 屏東縣東寧國小112年6月份午餐菜單</t>
  </si>
  <si>
    <t>日期</t>
  </si>
  <si>
    <t>星期</t>
  </si>
  <si>
    <t>主食</t>
  </si>
  <si>
    <t>副食一</t>
  </si>
  <si>
    <t>副食二</t>
  </si>
  <si>
    <t>副食三</t>
  </si>
  <si>
    <t>湯</t>
  </si>
  <si>
    <t xml:space="preserve"> 水果
(飲品)</t>
  </si>
  <si>
    <t>規格
(克)</t>
  </si>
  <si>
    <t>熱量
(大卡)</t>
  </si>
  <si>
    <t>一</t>
  </si>
  <si>
    <t>二</t>
  </si>
  <si>
    <t>三</t>
  </si>
  <si>
    <t>6/1</t>
  </si>
  <si>
    <t>四</t>
  </si>
  <si>
    <t>糙米飯</t>
  </si>
  <si>
    <t>魚丸滷肉燥</t>
  </si>
  <si>
    <t>紅蘿蔔炒蛋</t>
  </si>
  <si>
    <t>季節時蔬</t>
  </si>
  <si>
    <t>海芽大骨湯</t>
  </si>
  <si>
    <t>6/2</t>
  </si>
  <si>
    <t>五</t>
  </si>
  <si>
    <t>五穀飯</t>
  </si>
  <si>
    <t>鳳梨雞丁</t>
  </si>
  <si>
    <t>麻婆豆腐</t>
  </si>
  <si>
    <t>地瓜湯圓湯</t>
  </si>
  <si>
    <t>6/5</t>
  </si>
  <si>
    <t>麥片飯</t>
  </si>
  <si>
    <t>蘑菇醬燒肉片</t>
  </si>
  <si>
    <t>蝦皮黃瓜</t>
  </si>
  <si>
    <t>有機蔬菜</t>
  </si>
  <si>
    <t>豆薯龍骨湯</t>
  </si>
  <si>
    <t>6/6</t>
  </si>
  <si>
    <t>沙嗲雞</t>
  </si>
  <si>
    <t>螞蟻上樹</t>
  </si>
  <si>
    <t>味噌蔬菜湯</t>
  </si>
  <si>
    <t>6/7</t>
  </si>
  <si>
    <t>榨醬拌麵</t>
  </si>
  <si>
    <t>關東煮</t>
  </si>
  <si>
    <t>水果</t>
  </si>
  <si>
    <t>6/8</t>
  </si>
  <si>
    <t>椒鹽魚丁</t>
  </si>
  <si>
    <t>黑胡椒鮮菇</t>
  </si>
  <si>
    <t>紫菜蛋花湯</t>
  </si>
  <si>
    <t>鮮奶</t>
  </si>
  <si>
    <t>6/9</t>
  </si>
  <si>
    <t>京醬燒雞</t>
  </si>
  <si>
    <t>培根高麗菜</t>
  </si>
  <si>
    <t>冬瓜肉絲湯</t>
  </si>
  <si>
    <t>6/12</t>
  </si>
  <si>
    <t>南瓜燒雞</t>
  </si>
  <si>
    <t>肉燥拌銀芽</t>
  </si>
  <si>
    <t>馬鈴薯濃湯</t>
  </si>
  <si>
    <t>6/13</t>
  </si>
  <si>
    <t>紅燒豬腳</t>
  </si>
  <si>
    <t>咖哩雙花菜</t>
  </si>
  <si>
    <t>扁蒲肉絲湯</t>
  </si>
  <si>
    <t>6/14</t>
  </si>
  <si>
    <t>竹筍鹹粥</t>
  </si>
  <si>
    <t>海帶油腐*1</t>
  </si>
  <si>
    <t>6/15</t>
  </si>
  <si>
    <t>醬爆雞丁</t>
  </si>
  <si>
    <t>洋蔥炒蛋</t>
  </si>
  <si>
    <t>刺瓜龍骨湯</t>
  </si>
  <si>
    <t>ATP豆漿</t>
  </si>
  <si>
    <t>6/16</t>
  </si>
  <si>
    <t>泡菜雞</t>
  </si>
  <si>
    <t>毛豆乾丁</t>
  </si>
  <si>
    <t>綠豆銀耳湯</t>
  </si>
  <si>
    <t>6/19</t>
  </si>
  <si>
    <t>醬爆豬柳</t>
  </si>
  <si>
    <t>蛋酥白菜</t>
  </si>
  <si>
    <t>筍片龍骨湯</t>
  </si>
  <si>
    <t>6/20</t>
  </si>
  <si>
    <t>咖哩雞</t>
  </si>
  <si>
    <t>海帶炒肉絲</t>
  </si>
  <si>
    <t>酸辣湯</t>
  </si>
  <si>
    <t>6/21</t>
  </si>
  <si>
    <t>鍋燒拉麵</t>
  </si>
  <si>
    <t>6/22</t>
  </si>
  <si>
    <t>端午連假</t>
  </si>
  <si>
    <t>6/23</t>
  </si>
  <si>
    <t>6/26</t>
  </si>
  <si>
    <t>三杯豬肉</t>
  </si>
  <si>
    <t>黃瓜黑輪</t>
  </si>
  <si>
    <t>味噌海芽湯</t>
  </si>
  <si>
    <t>6/27</t>
  </si>
  <si>
    <t>砂鍋雞</t>
  </si>
  <si>
    <t>絲瓜肉片</t>
  </si>
  <si>
    <t>柴魚鍋燒湯</t>
  </si>
  <si>
    <t>6/28</t>
  </si>
  <si>
    <t>豬肉粳飯(湯)</t>
  </si>
  <si>
    <t>6/29</t>
  </si>
  <si>
    <t>香酥雞排*1</t>
  </si>
  <si>
    <t>番茄蛋豆腐</t>
  </si>
  <si>
    <t>黃瓜龍骨湯</t>
  </si>
  <si>
    <t>6/30</t>
  </si>
  <si>
    <t>泰式蠔油雞丁</t>
  </si>
  <si>
    <t>香菇高麗菜</t>
  </si>
  <si>
    <t>紅豆西米露</t>
  </si>
  <si>
    <t>食材供應廠商:芳味香食品</t>
  </si>
  <si>
    <r>
      <rPr>
        <b/>
        <sz val="14"/>
        <color theme="1"/>
        <rFont val="DFKai-SB"/>
        <family val="4"/>
        <charset val="136"/>
      </rPr>
      <t>備註:本廠使用的豬肉及其製品原料產地皆為國產豬肉</t>
    </r>
    <r>
      <rPr>
        <b/>
        <sz val="14"/>
        <color theme="1"/>
        <rFont val="新細明體"/>
        <family val="1"/>
        <charset val="136"/>
      </rPr>
      <t>。</t>
    </r>
  </si>
  <si>
    <t>屏東縣東寧國小112年6月第一週學生午餐食譜設計表</t>
  </si>
  <si>
    <t>供應人數：</t>
  </si>
  <si>
    <r>
      <rPr>
        <b/>
        <sz val="12"/>
        <color rgb="FFFF0000"/>
        <rFont val="標楷體"/>
        <family val="4"/>
        <charset val="136"/>
      </rPr>
      <t>703人</t>
    </r>
    <r>
      <rPr>
        <sz val="12"/>
        <color rgb="FF000000"/>
        <rFont val="標楷體"/>
        <family val="4"/>
        <charset val="136"/>
      </rPr>
      <t xml:space="preserve">+10備份 </t>
    </r>
    <r>
      <rPr>
        <sz val="12"/>
        <color rgb="FFC00000"/>
        <rFont val="標楷體"/>
        <family val="4"/>
        <charset val="136"/>
      </rPr>
      <t xml:space="preserve">(份數的備份+30) </t>
    </r>
  </si>
  <si>
    <t xml:space="preserve"> 本校/園一律使用國產 豬、牛肉食材</t>
  </si>
  <si>
    <t>食材供應商:芳味香食品企業有限公司   07-7037855</t>
  </si>
  <si>
    <t>月  日   星期一</t>
  </si>
  <si>
    <t xml:space="preserve"> 月  日   星期二</t>
  </si>
  <si>
    <t xml:space="preserve">   月   日   星期三</t>
  </si>
  <si>
    <t>6 月 1 日   星期四</t>
  </si>
  <si>
    <t>6 月 2 日 星期五</t>
  </si>
  <si>
    <t>項目</t>
  </si>
  <si>
    <t>材料</t>
  </si>
  <si>
    <t>每人(g)</t>
  </si>
  <si>
    <t>學校採購量(kg)</t>
  </si>
  <si>
    <t>C</t>
  </si>
  <si>
    <t>P</t>
  </si>
  <si>
    <t>V</t>
  </si>
  <si>
    <t>菜名/烹調法</t>
  </si>
  <si>
    <t>白米</t>
  </si>
  <si>
    <t>什錦飯湯</t>
  </si>
  <si>
    <t>白米飯</t>
  </si>
  <si>
    <t>糙米</t>
  </si>
  <si>
    <t>肉絲</t>
  </si>
  <si>
    <t>虱目魚丸Q</t>
  </si>
  <si>
    <t>副 食一</t>
  </si>
  <si>
    <t>雞腿丁</t>
  </si>
  <si>
    <t>鮮筍絲Q</t>
  </si>
  <si>
    <t>絞肉</t>
  </si>
  <si>
    <t>馬鈴薯</t>
  </si>
  <si>
    <t>高麗菜</t>
  </si>
  <si>
    <t>魚丸</t>
  </si>
  <si>
    <t>洋蔥</t>
  </si>
  <si>
    <t>紅蘿蔔</t>
  </si>
  <si>
    <t>咖哩粉</t>
  </si>
  <si>
    <t>2盒</t>
  </si>
  <si>
    <t>油蔥酥</t>
  </si>
  <si>
    <t>2包</t>
  </si>
  <si>
    <t>鳳梨罐</t>
  </si>
  <si>
    <t>-</t>
  </si>
  <si>
    <t>4罐</t>
  </si>
  <si>
    <t>副 食二</t>
  </si>
  <si>
    <t>培根CAS</t>
  </si>
  <si>
    <t>銀絲卷</t>
  </si>
  <si>
    <t>740粒</t>
  </si>
  <si>
    <t>雞蛋</t>
  </si>
  <si>
    <t>豆腐</t>
  </si>
  <si>
    <t>蔥</t>
  </si>
  <si>
    <t>時蔬</t>
  </si>
  <si>
    <t>空心菜</t>
  </si>
  <si>
    <t>油菜</t>
  </si>
  <si>
    <t>湯類</t>
  </si>
  <si>
    <t>乾海芽-包</t>
  </si>
  <si>
    <t>地瓜(切丁)</t>
  </si>
  <si>
    <t>薑絲</t>
  </si>
  <si>
    <t>大骨</t>
  </si>
  <si>
    <t>小湯圓</t>
  </si>
  <si>
    <t>蒜碎</t>
  </si>
  <si>
    <t>740份</t>
  </si>
  <si>
    <t>其他</t>
  </si>
  <si>
    <t>營養供應比例</t>
  </si>
  <si>
    <t>油脂類(份)</t>
  </si>
  <si>
    <t>全榖雜糧類(份)</t>
  </si>
  <si>
    <t>豆魚蛋肉類(份)</t>
  </si>
  <si>
    <t>蔬菜類(份)</t>
  </si>
  <si>
    <t>水果類(份)</t>
  </si>
  <si>
    <t>飲品(份)</t>
  </si>
  <si>
    <t>熱量</t>
  </si>
  <si>
    <t>廠商營養師: 趙英茹                     午餐秘書:                          主任:                                校長:</t>
  </si>
  <si>
    <r>
      <rPr>
        <sz val="12"/>
        <color theme="1"/>
        <rFont val="DFKai-SB"/>
        <family val="4"/>
        <charset val="136"/>
      </rPr>
      <t>備註:本廠使用的豬肉及其製品原料產地皆為國產豬肉</t>
    </r>
    <r>
      <rPr>
        <sz val="12"/>
        <color theme="1"/>
        <rFont val="新細明體"/>
        <family val="1"/>
        <charset val="136"/>
      </rPr>
      <t>。</t>
    </r>
  </si>
  <si>
    <t>屏東縣東寧國小112年6月第二週學生午餐食譜設計表</t>
  </si>
  <si>
    <r>
      <rPr>
        <b/>
        <sz val="12"/>
        <color rgb="FFFF0000"/>
        <rFont val="標楷體"/>
        <family val="4"/>
        <charset val="136"/>
      </rPr>
      <t>703人</t>
    </r>
    <r>
      <rPr>
        <sz val="12"/>
        <color rgb="FF000000"/>
        <rFont val="標楷體"/>
        <family val="4"/>
        <charset val="136"/>
      </rPr>
      <t xml:space="preserve">+10備份 </t>
    </r>
    <r>
      <rPr>
        <sz val="12"/>
        <color rgb="FFC00000"/>
        <rFont val="標楷體"/>
        <family val="4"/>
        <charset val="136"/>
      </rPr>
      <t xml:space="preserve">(份數的備份+30) </t>
    </r>
  </si>
  <si>
    <t>6 月 5 日   星期一</t>
  </si>
  <si>
    <t>6 月 6 日   星期二</t>
  </si>
  <si>
    <t>6 月 7 日   星期三</t>
  </si>
  <si>
    <t xml:space="preserve">6 月 8 日星期四 </t>
  </si>
  <si>
    <t>6 月 9 日 星期五</t>
  </si>
  <si>
    <t>牛排麵</t>
  </si>
  <si>
    <t>東寧送校</t>
  </si>
  <si>
    <t>豆乾丁</t>
  </si>
  <si>
    <t>肉片</t>
  </si>
  <si>
    <t>小黃瓜</t>
  </si>
  <si>
    <t>新鮮魚丁Q</t>
  </si>
  <si>
    <t>甜麵醬</t>
  </si>
  <si>
    <t>2桶</t>
  </si>
  <si>
    <t>胡椒鹽</t>
  </si>
  <si>
    <t>1盒</t>
  </si>
  <si>
    <t>黑胡椒醬</t>
  </si>
  <si>
    <t>地瓜粉</t>
  </si>
  <si>
    <t>沙茶粉</t>
  </si>
  <si>
    <t>1包/1k</t>
  </si>
  <si>
    <t>麵粉</t>
  </si>
  <si>
    <t>大黃瓜</t>
  </si>
  <si>
    <t>冬粉</t>
  </si>
  <si>
    <t>金針菇</t>
  </si>
  <si>
    <t>培根</t>
  </si>
  <si>
    <t>香菇</t>
  </si>
  <si>
    <t>蝦皮</t>
  </si>
  <si>
    <t>木耳</t>
  </si>
  <si>
    <t>青江菜</t>
  </si>
  <si>
    <t>小白菜</t>
  </si>
  <si>
    <t>青花菜</t>
  </si>
  <si>
    <t>豆薯</t>
  </si>
  <si>
    <t>大白菜</t>
  </si>
  <si>
    <t>白蘿蔔</t>
  </si>
  <si>
    <t>龍骨</t>
  </si>
  <si>
    <t>玉米塊</t>
  </si>
  <si>
    <t>紫菜-包</t>
  </si>
  <si>
    <t>冬瓜</t>
  </si>
  <si>
    <t>米血</t>
  </si>
  <si>
    <t>味噌</t>
  </si>
  <si>
    <t>黑輪條</t>
  </si>
  <si>
    <t>713份</t>
  </si>
  <si>
    <r>
      <rPr>
        <sz val="12"/>
        <color theme="1"/>
        <rFont val="DFKai-SB"/>
        <family val="4"/>
        <charset val="136"/>
      </rPr>
      <t>備註:本廠使用的豬肉及其製品原料產地皆為國產豬肉</t>
    </r>
    <r>
      <rPr>
        <sz val="12"/>
        <color theme="1"/>
        <rFont val="新細明體"/>
        <family val="1"/>
        <charset val="136"/>
      </rPr>
      <t>。</t>
    </r>
  </si>
  <si>
    <t>屏東縣東寧國小112年6月第三週學生午餐食譜設計表</t>
  </si>
  <si>
    <r>
      <rPr>
        <b/>
        <sz val="12"/>
        <color rgb="FFFF0000"/>
        <rFont val="標楷體"/>
        <family val="4"/>
        <charset val="136"/>
      </rPr>
      <t>703人</t>
    </r>
    <r>
      <rPr>
        <sz val="12"/>
        <color rgb="FF000000"/>
        <rFont val="標楷體"/>
        <family val="4"/>
        <charset val="136"/>
      </rPr>
      <t xml:space="preserve">+10備份 </t>
    </r>
    <r>
      <rPr>
        <sz val="12"/>
        <color rgb="FFC00000"/>
        <rFont val="標楷體"/>
        <family val="4"/>
        <charset val="136"/>
      </rPr>
      <t xml:space="preserve">(份數的備份+30) </t>
    </r>
  </si>
  <si>
    <t>6 月 12 日   星期一</t>
  </si>
  <si>
    <t>6 月 13 日   星期二</t>
  </si>
  <si>
    <t>6 月 14 日   星期三</t>
  </si>
  <si>
    <t>6 月 15 日 星期四</t>
  </si>
  <si>
    <t>6 月 16 日星期五</t>
  </si>
  <si>
    <t>鮮筍絲</t>
  </si>
  <si>
    <t>肉丁</t>
  </si>
  <si>
    <t>虱目魚丸</t>
  </si>
  <si>
    <t>豬腳</t>
  </si>
  <si>
    <t>南瓜</t>
  </si>
  <si>
    <t>麵腸</t>
  </si>
  <si>
    <t>蒜仁</t>
  </si>
  <si>
    <t>乾香菇</t>
  </si>
  <si>
    <t>泡菜</t>
  </si>
  <si>
    <t>白花菜</t>
  </si>
  <si>
    <t>三角油豆腐</t>
  </si>
  <si>
    <t>豆芽菜</t>
  </si>
  <si>
    <t>海帶結</t>
  </si>
  <si>
    <t>毛豆</t>
  </si>
  <si>
    <t>韭菜</t>
  </si>
  <si>
    <t>大陸妹</t>
  </si>
  <si>
    <t>莧菜</t>
  </si>
  <si>
    <t>鵝白菜</t>
  </si>
  <si>
    <t>1包</t>
  </si>
  <si>
    <t>扁蒲</t>
  </si>
  <si>
    <t>白木耳</t>
  </si>
  <si>
    <t>綠豆</t>
  </si>
  <si>
    <r>
      <rPr>
        <sz val="12"/>
        <color theme="1"/>
        <rFont val="DFKai-SB"/>
        <family val="4"/>
        <charset val="136"/>
      </rPr>
      <t>備註:本廠使用的豬肉及其製品原料產地皆為國產豬肉</t>
    </r>
    <r>
      <rPr>
        <sz val="12"/>
        <color theme="1"/>
        <rFont val="新細明體"/>
        <family val="1"/>
        <charset val="136"/>
      </rPr>
      <t>。</t>
    </r>
  </si>
  <si>
    <t>屏東縣東寧國小112年6月第四週學生午餐食譜設計表</t>
  </si>
  <si>
    <r>
      <rPr>
        <b/>
        <sz val="12"/>
        <color rgb="FFFF0000"/>
        <rFont val="標楷體"/>
        <family val="4"/>
        <charset val="136"/>
      </rPr>
      <t>703人</t>
    </r>
    <r>
      <rPr>
        <sz val="12"/>
        <color rgb="FF000000"/>
        <rFont val="標楷體"/>
        <family val="4"/>
        <charset val="136"/>
      </rPr>
      <t xml:space="preserve">+10備份 </t>
    </r>
    <r>
      <rPr>
        <sz val="12"/>
        <color rgb="FFC00000"/>
        <rFont val="標楷體"/>
        <family val="4"/>
        <charset val="136"/>
      </rPr>
      <t xml:space="preserve">(份數的備份+30) </t>
    </r>
  </si>
  <si>
    <t>6 月 19 日星期一</t>
  </si>
  <si>
    <r>
      <rPr>
        <sz val="12"/>
        <color theme="1"/>
        <rFont val="DFKai-SB"/>
        <family val="4"/>
        <charset val="136"/>
      </rPr>
      <t xml:space="preserve">6 月 20 日星期二 </t>
    </r>
    <r>
      <rPr>
        <b/>
        <sz val="12"/>
        <color rgb="FFFF0000"/>
        <rFont val="標楷體"/>
        <family val="4"/>
        <charset val="136"/>
      </rPr>
      <t>-82人</t>
    </r>
  </si>
  <si>
    <r>
      <rPr>
        <sz val="12"/>
        <color theme="1"/>
        <rFont val="DFKai-SB"/>
        <family val="4"/>
        <charset val="136"/>
      </rPr>
      <t xml:space="preserve">6 月 21 日星期三 </t>
    </r>
    <r>
      <rPr>
        <b/>
        <sz val="12"/>
        <color rgb="FFFF0000"/>
        <rFont val="標楷體"/>
        <family val="4"/>
        <charset val="136"/>
      </rPr>
      <t>-82人</t>
    </r>
  </si>
  <si>
    <t>6 月 22 日星期四</t>
  </si>
  <si>
    <t>6 月 23 日星期五</t>
  </si>
  <si>
    <t>小拉麵</t>
  </si>
  <si>
    <t>五穀米</t>
  </si>
  <si>
    <t>豬柳</t>
  </si>
  <si>
    <t>鮑魚菇</t>
  </si>
  <si>
    <t>筍乾</t>
  </si>
  <si>
    <t>青椒</t>
  </si>
  <si>
    <t>3盒</t>
  </si>
  <si>
    <t>番茄醬</t>
  </si>
  <si>
    <t>海帶絲</t>
  </si>
  <si>
    <t>絲瓜</t>
  </si>
  <si>
    <t>芹菜</t>
  </si>
  <si>
    <t>鮮筍片</t>
  </si>
  <si>
    <t>桶筍絲</t>
  </si>
  <si>
    <t>625份</t>
  </si>
  <si>
    <r>
      <rPr>
        <sz val="12"/>
        <color theme="1"/>
        <rFont val="DFKai-SB"/>
        <family val="4"/>
        <charset val="136"/>
      </rPr>
      <t>備註:本廠使用的豬肉及其製品原料產地皆為國產豬肉</t>
    </r>
    <r>
      <rPr>
        <sz val="12"/>
        <color theme="1"/>
        <rFont val="新細明體"/>
        <family val="1"/>
        <charset val="136"/>
      </rPr>
      <t>。</t>
    </r>
  </si>
  <si>
    <t>屏東縣東寧國小112年6月第五週學生午餐食譜設計表</t>
  </si>
  <si>
    <r>
      <rPr>
        <b/>
        <sz val="12"/>
        <color rgb="FFFF0000"/>
        <rFont val="標楷體"/>
        <family val="4"/>
        <charset val="136"/>
      </rPr>
      <t>703人</t>
    </r>
    <r>
      <rPr>
        <sz val="12"/>
        <color rgb="FF000000"/>
        <rFont val="標楷體"/>
        <family val="4"/>
        <charset val="136"/>
      </rPr>
      <t xml:space="preserve">+10備份 </t>
    </r>
    <r>
      <rPr>
        <sz val="12"/>
        <color rgb="FFC00000"/>
        <rFont val="標楷體"/>
        <family val="4"/>
        <charset val="136"/>
      </rPr>
      <t xml:space="preserve">(份數的備份+30) </t>
    </r>
  </si>
  <si>
    <r>
      <rPr>
        <sz val="12"/>
        <color theme="1"/>
        <rFont val="DFKai-SB"/>
        <family val="4"/>
        <charset val="136"/>
      </rPr>
      <t>6 月 26 日星期一</t>
    </r>
    <r>
      <rPr>
        <b/>
        <sz val="12"/>
        <color rgb="FFFF0000"/>
        <rFont val="標楷體"/>
        <family val="4"/>
        <charset val="136"/>
      </rPr>
      <t>-82人</t>
    </r>
  </si>
  <si>
    <r>
      <rPr>
        <sz val="12"/>
        <color theme="1"/>
        <rFont val="DFKai-SB"/>
        <family val="4"/>
        <charset val="136"/>
      </rPr>
      <t>6 月 27 日  星期二</t>
    </r>
    <r>
      <rPr>
        <b/>
        <sz val="12"/>
        <color rgb="FFFF0000"/>
        <rFont val="標楷體"/>
        <family val="4"/>
        <charset val="136"/>
      </rPr>
      <t>-82人</t>
    </r>
  </si>
  <si>
    <r>
      <rPr>
        <sz val="12"/>
        <color theme="1"/>
        <rFont val="DFKai-SB"/>
        <family val="4"/>
        <charset val="136"/>
      </rPr>
      <t>6 月 28 日  星期三</t>
    </r>
    <r>
      <rPr>
        <b/>
        <sz val="12"/>
        <color rgb="FFFF0000"/>
        <rFont val="標楷體"/>
        <family val="4"/>
        <charset val="136"/>
      </rPr>
      <t>-82人</t>
    </r>
  </si>
  <si>
    <r>
      <rPr>
        <sz val="12"/>
        <color theme="1"/>
        <rFont val="DFKai-SB"/>
        <family val="4"/>
        <charset val="136"/>
      </rPr>
      <t>6 月 29 日  星期四</t>
    </r>
    <r>
      <rPr>
        <b/>
        <sz val="12"/>
        <color rgb="FFFF0000"/>
        <rFont val="標楷體"/>
        <family val="4"/>
        <charset val="136"/>
      </rPr>
      <t>-82人</t>
    </r>
  </si>
  <si>
    <r>
      <rPr>
        <sz val="12"/>
        <color theme="1"/>
        <rFont val="DFKai-SB"/>
        <family val="4"/>
        <charset val="136"/>
      </rPr>
      <t>6 月 30 日  星期五</t>
    </r>
    <r>
      <rPr>
        <b/>
        <sz val="12"/>
        <color rgb="FFFF0000"/>
        <rFont val="標楷體"/>
        <family val="4"/>
        <charset val="136"/>
      </rPr>
      <t>-82人</t>
    </r>
  </si>
  <si>
    <t>杏鮑菇</t>
  </si>
  <si>
    <t>雞排</t>
  </si>
  <si>
    <t>630片</t>
  </si>
  <si>
    <t>椒鹽粉</t>
  </si>
  <si>
    <t>豆皮</t>
  </si>
  <si>
    <t>九層塔</t>
  </si>
  <si>
    <t>泰式蠔油</t>
  </si>
  <si>
    <t>薑片</t>
  </si>
  <si>
    <t>沙茶醬</t>
  </si>
  <si>
    <t>柴魚</t>
  </si>
  <si>
    <t>醬油</t>
  </si>
  <si>
    <t>1桶</t>
  </si>
  <si>
    <t>麻油</t>
  </si>
  <si>
    <t>米酒</t>
  </si>
  <si>
    <t>10瓶</t>
  </si>
  <si>
    <t>黑輪片</t>
  </si>
  <si>
    <t>枸杞</t>
  </si>
  <si>
    <t>番茄</t>
  </si>
  <si>
    <t>西米露</t>
  </si>
  <si>
    <t>油豆腐</t>
  </si>
  <si>
    <t>履歷紅豆</t>
  </si>
  <si>
    <r>
      <rPr>
        <sz val="12"/>
        <color theme="1"/>
        <rFont val="DFKai-SB"/>
        <family val="4"/>
        <charset val="136"/>
      </rPr>
      <t>備註:本廠使用的豬肉及其製品原料產地皆為國產豬肉</t>
    </r>
    <r>
      <rPr>
        <sz val="12"/>
        <color theme="1"/>
        <rFont val="新細明體"/>
        <family val="1"/>
        <charset val="136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</si>
</sst>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_);[Red]\(0\)"/>
    <numFmt numFmtId="177" formatCode="0.0_);[Red]\(0.0\)"/>
    <numFmt numFmtId="178" formatCode="0;[Red]0"/>
    <numFmt numFmtId="179" formatCode="0_ "/>
    <numFmt numFmtId="180" formatCode="0;;"/>
    <numFmt numFmtId="181" formatCode="#,##0_);[Red]\(#,##0\)"/>
    <numFmt numFmtId="182" formatCode="0.0_ "/>
    <numFmt numFmtId="183" formatCode="0.0;;"/>
    <numFmt numFmtId="184" formatCode="#,##0.0_);[Red]\(#,##0.0\)"/>
  </numFmts>
  <fonts count="83">
    <font>
      <sz val="11"/>
      <color rgb="FF000000"/>
      <name val="Calibri"/>
      <scheme val="minor"/>
    </font>
    <font>
      <sz val="12"/>
      <color theme="1"/>
      <name val="DFKai-SB"/>
      <family val="4"/>
      <charset val="136"/>
    </font>
    <font>
      <b/>
      <sz val="24"/>
      <color theme="1"/>
      <name val="DFKai-SB"/>
      <family val="4"/>
      <charset val="136"/>
    </font>
    <font>
      <sz val="11"/>
      <name val="Calibri"/>
    </font>
    <font>
      <sz val="12"/>
      <color theme="1"/>
      <name val="PMingLiu"/>
      <family val="1"/>
      <charset val="136"/>
    </font>
    <font>
      <b/>
      <sz val="16"/>
      <color theme="1"/>
      <name val="DFKai-SB"/>
      <family val="4"/>
      <charset val="136"/>
    </font>
    <font>
      <b/>
      <sz val="16"/>
      <color rgb="FF0000FF"/>
      <name val="DFKai-SB"/>
      <family val="4"/>
      <charset val="136"/>
    </font>
    <font>
      <b/>
      <sz val="16"/>
      <color theme="1"/>
      <name val="PMingLiu"/>
      <family val="1"/>
      <charset val="136"/>
    </font>
    <font>
      <b/>
      <sz val="28"/>
      <color rgb="FFFF0000"/>
      <name val="DFKai-SB"/>
      <family val="4"/>
      <charset val="136"/>
    </font>
    <font>
      <b/>
      <sz val="16"/>
      <color rgb="FFFF0000"/>
      <name val="DFKai-SB"/>
      <family val="4"/>
      <charset val="136"/>
    </font>
    <font>
      <b/>
      <sz val="16"/>
      <color rgb="FF0033CC"/>
      <name val="DFKai-SB"/>
      <family val="4"/>
      <charset val="136"/>
    </font>
    <font>
      <b/>
      <sz val="16"/>
      <color rgb="FF7030A0"/>
      <name val="DFKai-SB"/>
      <family val="4"/>
      <charset val="136"/>
    </font>
    <font>
      <b/>
      <sz val="16"/>
      <color rgb="FFC00000"/>
      <name val="DFKai-SB"/>
      <family val="4"/>
      <charset val="136"/>
    </font>
    <font>
      <sz val="11"/>
      <color rgb="FF000000"/>
      <name val="Arial"/>
    </font>
    <font>
      <b/>
      <sz val="16"/>
      <color theme="0"/>
      <name val="PMingLiu"/>
      <family val="1"/>
      <charset val="136"/>
    </font>
    <font>
      <b/>
      <sz val="14"/>
      <color theme="1"/>
      <name val="DFKai-SB"/>
      <family val="4"/>
      <charset val="136"/>
    </font>
    <font>
      <sz val="11"/>
      <color theme="1"/>
      <name val="DFKai-SB"/>
      <family val="4"/>
      <charset val="136"/>
    </font>
    <font>
      <b/>
      <sz val="11"/>
      <color theme="1"/>
      <name val="DFKai-SB"/>
      <family val="4"/>
      <charset val="136"/>
    </font>
    <font>
      <sz val="18"/>
      <color theme="1"/>
      <name val="DFKai-SB"/>
      <family val="4"/>
      <charset val="136"/>
    </font>
    <font>
      <sz val="12"/>
      <color rgb="FF000000"/>
      <name val="DFKai-SB"/>
      <family val="4"/>
      <charset val="136"/>
    </font>
    <font>
      <sz val="8"/>
      <color theme="1"/>
      <name val="PMingLiu"/>
      <family val="1"/>
      <charset val="136"/>
    </font>
    <font>
      <b/>
      <sz val="8"/>
      <color theme="1"/>
      <name val="PMingLiu"/>
      <family val="1"/>
      <charset val="136"/>
    </font>
    <font>
      <sz val="10"/>
      <color rgb="FF000000"/>
      <name val="DFKai-SB"/>
      <family val="4"/>
      <charset val="136"/>
    </font>
    <font>
      <sz val="8"/>
      <color rgb="FFE36C09"/>
      <name val="PMingLiu"/>
      <family val="1"/>
      <charset val="136"/>
    </font>
    <font>
      <sz val="9"/>
      <color theme="1"/>
      <name val="PMingLiu"/>
      <family val="1"/>
      <charset val="136"/>
    </font>
    <font>
      <sz val="12"/>
      <color theme="0"/>
      <name val="DFKai-SB"/>
      <family val="4"/>
      <charset val="136"/>
    </font>
    <font>
      <sz val="8"/>
      <color theme="0"/>
      <name val="PMingLiu"/>
      <family val="1"/>
      <charset val="136"/>
    </font>
    <font>
      <sz val="14"/>
      <color theme="0"/>
      <name val="DFKai-SB"/>
      <family val="4"/>
      <charset val="136"/>
    </font>
    <font>
      <sz val="14"/>
      <color theme="1"/>
      <name val="DFKai-SB"/>
      <family val="4"/>
      <charset val="136"/>
    </font>
    <font>
      <sz val="11"/>
      <color rgb="FFFF0000"/>
      <name val="MingLiu"/>
      <family val="3"/>
      <charset val="136"/>
    </font>
    <font>
      <sz val="11"/>
      <color rgb="FF000000"/>
      <name val="DFKai-SB"/>
      <family val="4"/>
      <charset val="136"/>
    </font>
    <font>
      <sz val="12"/>
      <color rgb="FFFF0000"/>
      <name val="DFKai-SB"/>
      <family val="4"/>
      <charset val="136"/>
    </font>
    <font>
      <sz val="11"/>
      <color rgb="FFFF0000"/>
      <name val="DFKai-SB"/>
      <family val="4"/>
      <charset val="136"/>
    </font>
    <font>
      <sz val="12"/>
      <color rgb="FF3333FF"/>
      <name val="MingLiu"/>
      <family val="3"/>
      <charset val="136"/>
    </font>
    <font>
      <sz val="12"/>
      <color rgb="FFFF0000"/>
      <name val="MingLiu"/>
      <family val="3"/>
      <charset val="136"/>
    </font>
    <font>
      <sz val="8"/>
      <color rgb="FF7030A0"/>
      <name val="PMingLiu"/>
      <family val="1"/>
      <charset val="136"/>
    </font>
    <font>
      <sz val="12"/>
      <color rgb="FFFF0000"/>
      <name val="Arial"/>
    </font>
    <font>
      <b/>
      <sz val="12"/>
      <color theme="0"/>
      <name val="DFKai-SB"/>
      <family val="4"/>
      <charset val="136"/>
    </font>
    <font>
      <sz val="11"/>
      <color theme="0"/>
      <name val="Arial"/>
    </font>
    <font>
      <b/>
      <sz val="12"/>
      <color rgb="FF0033CC"/>
      <name val="DFKai-SB"/>
      <family val="4"/>
      <charset val="136"/>
    </font>
    <font>
      <sz val="12"/>
      <color rgb="FF000000"/>
      <name val="PMingLiu"/>
      <family val="1"/>
      <charset val="136"/>
    </font>
    <font>
      <sz val="11"/>
      <color theme="0"/>
      <name val="DFKai-SB"/>
      <family val="4"/>
      <charset val="136"/>
    </font>
    <font>
      <sz val="14"/>
      <color rgb="FF000000"/>
      <name val="DFKai-SB"/>
      <family val="4"/>
      <charset val="136"/>
    </font>
    <font>
      <b/>
      <strike/>
      <sz val="12"/>
      <color rgb="FFC00000"/>
      <name val="DFKai-SB"/>
      <family val="4"/>
      <charset val="136"/>
    </font>
    <font>
      <sz val="12"/>
      <color rgb="FFCC3399"/>
      <name val="DFKai-SB"/>
      <family val="4"/>
      <charset val="136"/>
    </font>
    <font>
      <sz val="9"/>
      <color rgb="FF6600FF"/>
      <name val="PMingLiu"/>
      <family val="1"/>
      <charset val="136"/>
    </font>
    <font>
      <b/>
      <sz val="12"/>
      <color theme="1"/>
      <name val="DFKai-SB"/>
      <family val="4"/>
      <charset val="136"/>
    </font>
    <font>
      <sz val="8"/>
      <color rgb="FF6600FF"/>
      <name val="PMingLiu"/>
      <family val="1"/>
      <charset val="136"/>
    </font>
    <font>
      <b/>
      <sz val="12"/>
      <color rgb="FF7030A0"/>
      <name val="DFKai-SB"/>
      <family val="4"/>
      <charset val="136"/>
    </font>
    <font>
      <b/>
      <sz val="9"/>
      <color rgb="FF7030A0"/>
      <name val="PMingLiu"/>
      <family val="1"/>
      <charset val="136"/>
    </font>
    <font>
      <b/>
      <sz val="8"/>
      <color rgb="FF7030A0"/>
      <name val="PMingLiu"/>
      <family val="1"/>
      <charset val="136"/>
    </font>
    <font>
      <b/>
      <sz val="10"/>
      <color rgb="FF000000"/>
      <name val="DFKai-SB"/>
      <family val="4"/>
      <charset val="136"/>
    </font>
    <font>
      <sz val="9"/>
      <color rgb="FF7030A0"/>
      <name val="PMingLiu"/>
      <family val="1"/>
      <charset val="136"/>
    </font>
    <font>
      <sz val="10"/>
      <color theme="1"/>
      <name val="DFKai-SB"/>
      <family val="4"/>
      <charset val="136"/>
    </font>
    <font>
      <sz val="11"/>
      <color rgb="FF3333FF"/>
      <name val="Arial"/>
    </font>
    <font>
      <b/>
      <sz val="12"/>
      <color rgb="FF0033CC"/>
      <name val="MingLiu"/>
      <family val="3"/>
      <charset val="136"/>
    </font>
    <font>
      <b/>
      <sz val="12"/>
      <color rgb="FF0033CC"/>
      <name val="Arial"/>
    </font>
    <font>
      <sz val="14"/>
      <color rgb="FFFF0000"/>
      <name val="PMingLiu"/>
      <family val="1"/>
      <charset val="136"/>
    </font>
    <font>
      <sz val="12"/>
      <color rgb="FF000000"/>
      <name val="Arial"/>
    </font>
    <font>
      <sz val="14"/>
      <color rgb="FF3333FF"/>
      <name val="PMingLiu"/>
      <family val="1"/>
      <charset val="136"/>
    </font>
    <font>
      <sz val="11"/>
      <color rgb="FF3333FF"/>
      <name val="MingLiu"/>
      <family val="3"/>
      <charset val="136"/>
    </font>
    <font>
      <b/>
      <sz val="12"/>
      <color rgb="FF3333FF"/>
      <name val="PMingLiu"/>
      <family val="1"/>
      <charset val="136"/>
    </font>
    <font>
      <b/>
      <sz val="12"/>
      <color rgb="FFC00000"/>
      <name val="DFKai-SB"/>
      <family val="4"/>
      <charset val="136"/>
    </font>
    <font>
      <b/>
      <sz val="12"/>
      <color rgb="FFFF0000"/>
      <name val="PMingLiu"/>
      <family val="1"/>
      <charset val="136"/>
    </font>
    <font>
      <sz val="12"/>
      <color rgb="FF3333FF"/>
      <name val="PMingLiu"/>
      <family val="1"/>
      <charset val="136"/>
    </font>
    <font>
      <b/>
      <sz val="10"/>
      <color theme="1"/>
      <name val="DFKai-SB"/>
      <family val="4"/>
      <charset val="136"/>
    </font>
    <font>
      <sz val="12"/>
      <color rgb="FF3333FF"/>
      <name val="DFKai-SB"/>
      <family val="4"/>
      <charset val="136"/>
    </font>
    <font>
      <sz val="11"/>
      <color rgb="FFCC3399"/>
      <name val="DFKai-SB"/>
      <family val="4"/>
      <charset val="136"/>
    </font>
    <font>
      <sz val="11"/>
      <color rgb="FFFF0000"/>
      <name val="Arial"/>
    </font>
    <font>
      <b/>
      <sz val="12"/>
      <color rgb="FF3333FF"/>
      <name val="DFKai-SB"/>
      <family val="4"/>
      <charset val="136"/>
    </font>
    <font>
      <b/>
      <sz val="12"/>
      <color rgb="FFFF0000"/>
      <name val="DFKai-SB"/>
      <family val="4"/>
      <charset val="136"/>
    </font>
    <font>
      <sz val="10"/>
      <color theme="0"/>
      <name val="DFKai-SB"/>
      <family val="4"/>
      <charset val="136"/>
    </font>
    <font>
      <sz val="11"/>
      <color theme="1"/>
      <name val="Arial"/>
    </font>
    <font>
      <b/>
      <sz val="14"/>
      <color theme="1"/>
      <name val="新細明體"/>
      <family val="1"/>
      <charset val="136"/>
    </font>
    <font>
      <b/>
      <sz val="12"/>
      <color rgb="FFFF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rgb="FFC00000"/>
      <name val="標楷體"/>
      <family val="4"/>
      <charset val="136"/>
    </font>
    <font>
      <sz val="12"/>
      <color theme="1"/>
      <name val="新細明體"/>
      <family val="1"/>
      <charset val="136"/>
    </font>
    <font>
      <sz val="9"/>
      <name val="Calibri"/>
      <family val="3"/>
      <charset val="136"/>
      <scheme val="minor"/>
    </font>
    <font>
      <sz val="12"/>
      <name val="DFKai-SB"/>
      <family val="4"/>
      <charset val="136"/>
    </font>
    <font>
      <sz val="11"/>
      <name val="Arial"/>
      <family val="2"/>
    </font>
    <font>
      <sz val="11"/>
      <name val="Calibri"/>
      <family val="2"/>
    </font>
    <font>
      <sz val="14"/>
      <name val="DFKai-SB"/>
      <family val="4"/>
      <charset val="136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CCFF"/>
        <bgColor rgb="FFFFCCFF"/>
      </patternFill>
    </fill>
  </fills>
  <borders count="5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454">
    <xf numFmtId="0" fontId="0" fillId="0" borderId="0" xfId="0" applyFont="1" applyAlignment="1">
      <alignment vertical="center"/>
    </xf>
    <xf numFmtId="0" fontId="1" fillId="2" borderId="1" xfId="0" applyFont="1" applyFill="1" applyBorder="1" applyAlignment="1">
      <alignment vertical="center" shrinkToFit="1"/>
    </xf>
    <xf numFmtId="0" fontId="1" fillId="0" borderId="5" xfId="0" applyFont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49" fontId="5" fillId="2" borderId="7" xfId="0" applyNumberFormat="1" applyFont="1" applyFill="1" applyBorder="1" applyAlignment="1">
      <alignment horizontal="center" vertical="center" shrinkToFit="1"/>
    </xf>
    <xf numFmtId="49" fontId="5" fillId="2" borderId="8" xfId="0" applyNumberFormat="1" applyFont="1" applyFill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 readingOrder="1"/>
    </xf>
    <xf numFmtId="0" fontId="5" fillId="2" borderId="10" xfId="0" applyFont="1" applyFill="1" applyBorder="1" applyAlignment="1">
      <alignment horizontal="center" vertical="center" shrinkToFit="1" readingOrder="1"/>
    </xf>
    <xf numFmtId="49" fontId="5" fillId="2" borderId="11" xfId="0" applyNumberFormat="1" applyFont="1" applyFill="1" applyBorder="1" applyAlignment="1">
      <alignment horizontal="center" vertical="center" shrinkToFit="1"/>
    </xf>
    <xf numFmtId="49" fontId="5" fillId="2" borderId="12" xfId="0" applyNumberFormat="1" applyFont="1" applyFill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176" fontId="7" fillId="2" borderId="14" xfId="0" applyNumberFormat="1" applyFont="1" applyFill="1" applyBorder="1" applyAlignment="1">
      <alignment horizontal="center" vertical="center" shrinkToFit="1"/>
    </xf>
    <xf numFmtId="49" fontId="5" fillId="2" borderId="15" xfId="0" applyNumberFormat="1" applyFont="1" applyFill="1" applyBorder="1" applyAlignment="1">
      <alignment horizontal="center" vertical="center" shrinkToFit="1"/>
    </xf>
    <xf numFmtId="49" fontId="5" fillId="2" borderId="16" xfId="0" applyNumberFormat="1" applyFont="1" applyFill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176" fontId="7" fillId="2" borderId="19" xfId="0" applyNumberFormat="1" applyFont="1" applyFill="1" applyBorder="1" applyAlignment="1">
      <alignment horizontal="center" vertical="center" shrinkToFit="1"/>
    </xf>
    <xf numFmtId="49" fontId="5" fillId="0" borderId="16" xfId="0" applyNumberFormat="1" applyFont="1" applyBorder="1" applyAlignment="1">
      <alignment horizontal="center" vertical="center" shrinkToFit="1"/>
    </xf>
    <xf numFmtId="0" fontId="8" fillId="2" borderId="1" xfId="0" applyFont="1" applyFill="1" applyBorder="1" applyAlignment="1">
      <alignment vertical="center" shrinkToFit="1"/>
    </xf>
    <xf numFmtId="0" fontId="9" fillId="0" borderId="16" xfId="0" applyFont="1" applyBorder="1" applyAlignment="1">
      <alignment horizontal="center" vertical="center" shrinkToFit="1"/>
    </xf>
    <xf numFmtId="49" fontId="5" fillId="2" borderId="22" xfId="0" applyNumberFormat="1" applyFont="1" applyFill="1" applyBorder="1" applyAlignment="1">
      <alignment horizontal="center" vertical="center" shrinkToFit="1"/>
    </xf>
    <xf numFmtId="49" fontId="5" fillId="2" borderId="23" xfId="0" applyNumberFormat="1" applyFont="1" applyFill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 shrinkToFit="1"/>
    </xf>
    <xf numFmtId="176" fontId="7" fillId="2" borderId="26" xfId="0" applyNumberFormat="1" applyFont="1" applyFill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176" fontId="7" fillId="2" borderId="27" xfId="0" applyNumberFormat="1" applyFont="1" applyFill="1" applyBorder="1" applyAlignment="1">
      <alignment horizontal="center" vertical="center" shrinkToFit="1"/>
    </xf>
    <xf numFmtId="0" fontId="1" fillId="0" borderId="16" xfId="0" applyFont="1" applyBorder="1" applyAlignment="1">
      <alignment vertical="center" shrinkToFit="1"/>
    </xf>
    <xf numFmtId="176" fontId="7" fillId="2" borderId="28" xfId="0" applyNumberFormat="1" applyFont="1" applyFill="1" applyBorder="1" applyAlignment="1">
      <alignment horizontal="center" vertical="center" shrinkToFit="1"/>
    </xf>
    <xf numFmtId="177" fontId="1" fillId="2" borderId="1" xfId="0" applyNumberFormat="1" applyFont="1" applyFill="1" applyBorder="1" applyAlignment="1">
      <alignment vertical="center" shrinkToFit="1"/>
    </xf>
    <xf numFmtId="0" fontId="11" fillId="0" borderId="17" xfId="0" applyFont="1" applyBorder="1" applyAlignment="1">
      <alignment horizontal="center" vertical="center" shrinkToFit="1"/>
    </xf>
    <xf numFmtId="49" fontId="5" fillId="2" borderId="29" xfId="0" applyNumberFormat="1" applyFont="1" applyFill="1" applyBorder="1" applyAlignment="1">
      <alignment horizontal="center" vertical="center" shrinkToFit="1"/>
    </xf>
    <xf numFmtId="49" fontId="5" fillId="2" borderId="30" xfId="0" applyNumberFormat="1" applyFont="1" applyFill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10" fillId="0" borderId="30" xfId="0" applyFont="1" applyBorder="1" applyAlignment="1">
      <alignment horizontal="center" vertical="center" shrinkToFit="1"/>
    </xf>
    <xf numFmtId="0" fontId="12" fillId="0" borderId="30" xfId="0" applyFont="1" applyBorder="1" applyAlignment="1">
      <alignment horizontal="center" vertical="center" shrinkToFit="1"/>
    </xf>
    <xf numFmtId="176" fontId="7" fillId="2" borderId="32" xfId="0" applyNumberFormat="1" applyFont="1" applyFill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13" fillId="0" borderId="33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49" fontId="5" fillId="0" borderId="15" xfId="0" applyNumberFormat="1" applyFont="1" applyBorder="1" applyAlignment="1">
      <alignment horizontal="center" vertical="center" shrinkToFit="1"/>
    </xf>
    <xf numFmtId="49" fontId="5" fillId="2" borderId="34" xfId="0" applyNumberFormat="1" applyFont="1" applyFill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49" fontId="5" fillId="2" borderId="35" xfId="0" applyNumberFormat="1" applyFont="1" applyFill="1" applyBorder="1" applyAlignment="1">
      <alignment horizontal="center" vertical="center" shrinkToFit="1"/>
    </xf>
    <xf numFmtId="49" fontId="5" fillId="2" borderId="36" xfId="0" applyNumberFormat="1" applyFont="1" applyFill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176" fontId="7" fillId="2" borderId="38" xfId="0" applyNumberFormat="1" applyFont="1" applyFill="1" applyBorder="1" applyAlignment="1">
      <alignment horizontal="center" vertical="center" shrinkToFit="1"/>
    </xf>
    <xf numFmtId="176" fontId="14" fillId="2" borderId="14" xfId="0" applyNumberFormat="1" applyFont="1" applyFill="1" applyBorder="1" applyAlignment="1">
      <alignment horizontal="center" vertical="center" shrinkToFit="1"/>
    </xf>
    <xf numFmtId="176" fontId="14" fillId="2" borderId="32" xfId="0" applyNumberFormat="1" applyFont="1" applyFill="1" applyBorder="1" applyAlignment="1">
      <alignment horizontal="center" vertical="center" shrinkToFit="1"/>
    </xf>
    <xf numFmtId="0" fontId="15" fillId="0" borderId="12" xfId="0" applyFont="1" applyBorder="1" applyAlignment="1">
      <alignment horizontal="center" vertical="center" shrinkToFit="1"/>
    </xf>
    <xf numFmtId="0" fontId="15" fillId="0" borderId="13" xfId="0" applyFont="1" applyBorder="1" applyAlignment="1">
      <alignment horizontal="center" vertical="center" shrinkToFit="1"/>
    </xf>
    <xf numFmtId="0" fontId="15" fillId="0" borderId="16" xfId="0" applyFont="1" applyBorder="1" applyAlignment="1">
      <alignment horizontal="center" vertical="center" shrinkToFit="1"/>
    </xf>
    <xf numFmtId="178" fontId="7" fillId="2" borderId="28" xfId="0" applyNumberFormat="1" applyFont="1" applyFill="1" applyBorder="1" applyAlignment="1">
      <alignment horizontal="center" vertical="center" shrinkToFit="1"/>
    </xf>
    <xf numFmtId="178" fontId="7" fillId="2" borderId="14" xfId="0" applyNumberFormat="1" applyFont="1" applyFill="1" applyBorder="1" applyAlignment="1">
      <alignment horizontal="center" vertical="center" shrinkToFit="1"/>
    </xf>
    <xf numFmtId="0" fontId="16" fillId="2" borderId="1" xfId="0" applyFont="1" applyFill="1" applyBorder="1" applyAlignment="1">
      <alignment vertical="center" shrinkToFit="1"/>
    </xf>
    <xf numFmtId="0" fontId="17" fillId="0" borderId="37" xfId="0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 shrinkToFit="1"/>
    </xf>
    <xf numFmtId="179" fontId="7" fillId="2" borderId="43" xfId="0" applyNumberFormat="1" applyFont="1" applyFill="1" applyBorder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9" fillId="3" borderId="16" xfId="0" applyFont="1" applyFill="1" applyBorder="1" applyAlignment="1">
      <alignment horizontal="center" vertical="center"/>
    </xf>
    <xf numFmtId="14" fontId="21" fillId="0" borderId="16" xfId="0" applyNumberFormat="1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/>
    </xf>
    <xf numFmtId="0" fontId="19" fillId="3" borderId="16" xfId="0" applyFont="1" applyFill="1" applyBorder="1" applyAlignment="1">
      <alignment horizontal="center" vertical="center" shrinkToFit="1"/>
    </xf>
    <xf numFmtId="0" fontId="22" fillId="3" borderId="16" xfId="0" applyFont="1" applyFill="1" applyBorder="1" applyAlignment="1">
      <alignment horizontal="center" vertical="center"/>
    </xf>
    <xf numFmtId="0" fontId="23" fillId="0" borderId="25" xfId="0" applyFont="1" applyBorder="1" applyAlignment="1">
      <alignment horizontal="center" vertical="center" shrinkToFit="1"/>
    </xf>
    <xf numFmtId="0" fontId="23" fillId="0" borderId="16" xfId="0" applyFont="1" applyBorder="1" applyAlignment="1">
      <alignment horizontal="center" vertical="center" shrinkToFit="1"/>
    </xf>
    <xf numFmtId="180" fontId="1" fillId="0" borderId="16" xfId="0" applyNumberFormat="1" applyFont="1" applyBorder="1" applyAlignment="1">
      <alignment horizontal="left"/>
    </xf>
    <xf numFmtId="181" fontId="1" fillId="0" borderId="16" xfId="0" applyNumberFormat="1" applyFont="1" applyBorder="1" applyAlignment="1">
      <alignment horizontal="center"/>
    </xf>
    <xf numFmtId="177" fontId="24" fillId="0" borderId="20" xfId="0" applyNumberFormat="1" applyFont="1" applyBorder="1" applyAlignment="1">
      <alignment horizontal="center" vertical="top" wrapText="1"/>
    </xf>
    <xf numFmtId="177" fontId="24" fillId="0" borderId="16" xfId="0" applyNumberFormat="1" applyFont="1" applyBorder="1" applyAlignment="1">
      <alignment horizontal="center" vertical="center" shrinkToFit="1"/>
    </xf>
    <xf numFmtId="0" fontId="25" fillId="0" borderId="16" xfId="0" applyFont="1" applyBorder="1" applyAlignment="1">
      <alignment horizontal="left" vertical="center"/>
    </xf>
    <xf numFmtId="0" fontId="25" fillId="0" borderId="16" xfId="0" applyFont="1" applyBorder="1" applyAlignment="1">
      <alignment horizontal="center" vertical="center"/>
    </xf>
    <xf numFmtId="177" fontId="26" fillId="0" borderId="20" xfId="0" applyNumberFormat="1" applyFont="1" applyBorder="1" applyAlignment="1">
      <alignment horizontal="center" vertical="top" wrapText="1"/>
    </xf>
    <xf numFmtId="177" fontId="26" fillId="0" borderId="16" xfId="0" applyNumberFormat="1" applyFont="1" applyBorder="1" applyAlignment="1">
      <alignment horizontal="center" vertical="center" shrinkToFit="1"/>
    </xf>
    <xf numFmtId="179" fontId="25" fillId="0" borderId="16" xfId="0" applyNumberFormat="1" applyFont="1" applyBorder="1" applyAlignment="1">
      <alignment horizontal="center" vertical="center" shrinkToFit="1"/>
    </xf>
    <xf numFmtId="177" fontId="24" fillId="0" borderId="16" xfId="0" applyNumberFormat="1" applyFont="1" applyBorder="1" applyAlignment="1">
      <alignment horizontal="center" vertical="center" wrapText="1"/>
    </xf>
    <xf numFmtId="177" fontId="20" fillId="0" borderId="16" xfId="0" applyNumberFormat="1" applyFont="1" applyBorder="1" applyAlignment="1">
      <alignment horizontal="center" vertical="center" shrinkToFit="1"/>
    </xf>
    <xf numFmtId="0" fontId="19" fillId="0" borderId="16" xfId="0" applyFont="1" applyBorder="1" applyAlignment="1">
      <alignment horizontal="left" vertical="center"/>
    </xf>
    <xf numFmtId="0" fontId="1" fillId="0" borderId="16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 textRotation="255"/>
    </xf>
    <xf numFmtId="0" fontId="1" fillId="0" borderId="0" xfId="0" applyFont="1" applyAlignment="1">
      <alignment horizontal="center" vertical="center"/>
    </xf>
    <xf numFmtId="177" fontId="24" fillId="0" borderId="13" xfId="0" applyNumberFormat="1" applyFont="1" applyBorder="1" applyAlignment="1">
      <alignment horizontal="center" vertical="center" shrinkToFit="1"/>
    </xf>
    <xf numFmtId="177" fontId="26" fillId="0" borderId="13" xfId="0" applyNumberFormat="1" applyFont="1" applyBorder="1" applyAlignment="1">
      <alignment horizontal="center" vertical="center" shrinkToFit="1"/>
    </xf>
    <xf numFmtId="0" fontId="25" fillId="0" borderId="16" xfId="0" applyFont="1" applyBorder="1" applyAlignment="1">
      <alignment horizontal="left" wrapText="1"/>
    </xf>
    <xf numFmtId="0" fontId="25" fillId="0" borderId="16" xfId="0" applyFont="1" applyBorder="1" applyAlignment="1">
      <alignment horizontal="center" vertical="center" wrapText="1"/>
    </xf>
    <xf numFmtId="177" fontId="20" fillId="0" borderId="20" xfId="0" applyNumberFormat="1" applyFont="1" applyBorder="1" applyAlignment="1">
      <alignment horizontal="center" vertical="top" wrapText="1"/>
    </xf>
    <xf numFmtId="177" fontId="20" fillId="0" borderId="16" xfId="0" applyNumberFormat="1" applyFont="1" applyBorder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180" fontId="1" fillId="0" borderId="16" xfId="0" applyNumberFormat="1" applyFont="1" applyBorder="1" applyAlignment="1">
      <alignment horizontal="center"/>
    </xf>
    <xf numFmtId="182" fontId="20" fillId="0" borderId="16" xfId="0" applyNumberFormat="1" applyFont="1" applyBorder="1" applyAlignment="1">
      <alignment horizontal="center" vertical="center" wrapText="1"/>
    </xf>
    <xf numFmtId="0" fontId="31" fillId="0" borderId="20" xfId="0" applyFont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177" fontId="20" fillId="0" borderId="13" xfId="0" applyNumberFormat="1" applyFont="1" applyBorder="1" applyAlignment="1">
      <alignment horizontal="center" vertical="center" shrinkToFit="1"/>
    </xf>
    <xf numFmtId="0" fontId="19" fillId="0" borderId="16" xfId="0" applyFont="1" applyBorder="1" applyAlignment="1">
      <alignment horizontal="center"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1" fillId="0" borderId="16" xfId="0" applyFont="1" applyBorder="1" applyAlignment="1">
      <alignment horizontal="left" vertical="top" wrapText="1"/>
    </xf>
    <xf numFmtId="179" fontId="19" fillId="0" borderId="16" xfId="0" applyNumberFormat="1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25" fillId="0" borderId="16" xfId="0" applyFont="1" applyBorder="1" applyAlignment="1">
      <alignment horizontal="left" vertical="top" wrapText="1"/>
    </xf>
    <xf numFmtId="0" fontId="25" fillId="0" borderId="16" xfId="0" applyFont="1" applyBorder="1" applyAlignment="1">
      <alignment horizontal="center" vertical="center" shrinkToFit="1"/>
    </xf>
    <xf numFmtId="177" fontId="26" fillId="0" borderId="16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left" vertical="center" shrinkToFit="1"/>
    </xf>
    <xf numFmtId="177" fontId="24" fillId="0" borderId="13" xfId="0" applyNumberFormat="1" applyFont="1" applyBorder="1" applyAlignment="1">
      <alignment horizontal="center" vertical="top" wrapText="1"/>
    </xf>
    <xf numFmtId="182" fontId="24" fillId="0" borderId="20" xfId="0" applyNumberFormat="1" applyFont="1" applyBorder="1" applyAlignment="1">
      <alignment horizontal="center" vertical="center" wrapText="1"/>
    </xf>
    <xf numFmtId="182" fontId="26" fillId="0" borderId="20" xfId="0" applyNumberFormat="1" applyFont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left" vertical="center" wrapText="1"/>
    </xf>
    <xf numFmtId="0" fontId="35" fillId="0" borderId="16" xfId="0" applyFont="1" applyBorder="1" applyAlignment="1">
      <alignment vertical="center"/>
    </xf>
    <xf numFmtId="49" fontId="1" fillId="0" borderId="16" xfId="0" applyNumberFormat="1" applyFont="1" applyBorder="1" applyAlignment="1">
      <alignment vertical="center" shrinkToFit="1"/>
    </xf>
    <xf numFmtId="49" fontId="25" fillId="0" borderId="16" xfId="0" applyNumberFormat="1" applyFont="1" applyBorder="1" applyAlignment="1">
      <alignment vertical="center" shrinkToFit="1"/>
    </xf>
    <xf numFmtId="177" fontId="26" fillId="0" borderId="13" xfId="0" applyNumberFormat="1" applyFont="1" applyBorder="1" applyAlignment="1">
      <alignment horizontal="center" vertical="top" wrapText="1"/>
    </xf>
    <xf numFmtId="177" fontId="20" fillId="0" borderId="13" xfId="0" applyNumberFormat="1" applyFont="1" applyBorder="1" applyAlignment="1">
      <alignment horizontal="center" vertical="top" wrapText="1"/>
    </xf>
    <xf numFmtId="0" fontId="25" fillId="0" borderId="16" xfId="0" applyFont="1" applyBorder="1" applyAlignment="1">
      <alignment horizontal="center" vertical="top" wrapText="1"/>
    </xf>
    <xf numFmtId="0" fontId="25" fillId="0" borderId="16" xfId="0" applyFont="1" applyBorder="1" applyAlignment="1">
      <alignment horizontal="left" vertical="center" shrinkToFit="1"/>
    </xf>
    <xf numFmtId="0" fontId="31" fillId="0" borderId="16" xfId="0" applyFont="1" applyBorder="1" applyAlignment="1">
      <alignment horizontal="center" vertical="center"/>
    </xf>
    <xf numFmtId="0" fontId="36" fillId="0" borderId="0" xfId="0" applyFont="1" applyAlignment="1">
      <alignment vertical="center"/>
    </xf>
    <xf numFmtId="0" fontId="1" fillId="0" borderId="16" xfId="0" applyFont="1" applyBorder="1" applyAlignment="1">
      <alignment horizontal="left" wrapText="1"/>
    </xf>
    <xf numFmtId="179" fontId="1" fillId="0" borderId="16" xfId="0" applyNumberFormat="1" applyFont="1" applyBorder="1" applyAlignment="1">
      <alignment horizontal="center" vertical="center" shrinkToFit="1"/>
    </xf>
    <xf numFmtId="182" fontId="20" fillId="0" borderId="20" xfId="0" applyNumberFormat="1" applyFont="1" applyBorder="1" applyAlignment="1">
      <alignment horizontal="center" vertical="center" wrapText="1"/>
    </xf>
    <xf numFmtId="183" fontId="1" fillId="0" borderId="16" xfId="0" applyNumberFormat="1" applyFont="1" applyBorder="1" applyAlignment="1"/>
    <xf numFmtId="177" fontId="24" fillId="0" borderId="20" xfId="0" applyNumberFormat="1" applyFont="1" applyBorder="1" applyAlignment="1">
      <alignment horizontal="center" vertical="center" shrinkToFit="1"/>
    </xf>
    <xf numFmtId="177" fontId="26" fillId="0" borderId="20" xfId="0" applyNumberFormat="1" applyFont="1" applyBorder="1" applyAlignment="1">
      <alignment horizontal="center" vertical="center" shrinkToFit="1"/>
    </xf>
    <xf numFmtId="0" fontId="37" fillId="0" borderId="16" xfId="0" applyFont="1" applyBorder="1" applyAlignment="1">
      <alignment horizontal="center" vertical="center" shrinkToFit="1"/>
    </xf>
    <xf numFmtId="177" fontId="20" fillId="0" borderId="20" xfId="0" applyNumberFormat="1" applyFont="1" applyBorder="1" applyAlignment="1">
      <alignment horizontal="center" vertical="center" shrinkToFit="1"/>
    </xf>
    <xf numFmtId="181" fontId="1" fillId="0" borderId="16" xfId="0" applyNumberFormat="1" applyFont="1" applyBorder="1" applyAlignment="1">
      <alignment horizontal="center" vertical="center"/>
    </xf>
    <xf numFmtId="177" fontId="24" fillId="2" borderId="16" xfId="0" applyNumberFormat="1" applyFont="1" applyFill="1" applyBorder="1" applyAlignment="1">
      <alignment horizontal="center" vertical="center" wrapText="1"/>
    </xf>
    <xf numFmtId="177" fontId="26" fillId="2" borderId="16" xfId="0" applyNumberFormat="1" applyFont="1" applyFill="1" applyBorder="1" applyAlignment="1">
      <alignment horizontal="center" vertical="center" wrapText="1"/>
    </xf>
    <xf numFmtId="0" fontId="38" fillId="0" borderId="16" xfId="0" applyFont="1" applyBorder="1" applyAlignment="1">
      <alignment vertical="center"/>
    </xf>
    <xf numFmtId="177" fontId="20" fillId="2" borderId="16" xfId="0" applyNumberFormat="1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177" fontId="24" fillId="2" borderId="53" xfId="0" applyNumberFormat="1" applyFont="1" applyFill="1" applyBorder="1" applyAlignment="1">
      <alignment horizontal="center" vertical="top" wrapText="1"/>
    </xf>
    <xf numFmtId="177" fontId="26" fillId="2" borderId="53" xfId="0" applyNumberFormat="1" applyFont="1" applyFill="1" applyBorder="1" applyAlignment="1">
      <alignment horizontal="center" vertical="top" wrapText="1"/>
    </xf>
    <xf numFmtId="0" fontId="39" fillId="0" borderId="16" xfId="0" applyFont="1" applyBorder="1" applyAlignment="1">
      <alignment horizontal="center" vertical="top" wrapText="1"/>
    </xf>
    <xf numFmtId="177" fontId="20" fillId="2" borderId="53" xfId="0" applyNumberFormat="1" applyFont="1" applyFill="1" applyBorder="1" applyAlignment="1">
      <alignment horizontal="center" vertical="top" wrapText="1"/>
    </xf>
    <xf numFmtId="183" fontId="1" fillId="0" borderId="16" xfId="0" applyNumberFormat="1" applyFont="1" applyBorder="1" applyAlignment="1">
      <alignment horizontal="left"/>
    </xf>
    <xf numFmtId="183" fontId="25" fillId="0" borderId="16" xfId="0" applyNumberFormat="1" applyFont="1" applyBorder="1" applyAlignment="1">
      <alignment horizontal="left"/>
    </xf>
    <xf numFmtId="184" fontId="1" fillId="0" borderId="16" xfId="0" applyNumberFormat="1" applyFont="1" applyBorder="1" applyAlignment="1">
      <alignment horizontal="center"/>
    </xf>
    <xf numFmtId="0" fontId="1" fillId="0" borderId="16" xfId="0" applyFont="1" applyBorder="1" applyAlignment="1">
      <alignment horizontal="left" vertical="center"/>
    </xf>
    <xf numFmtId="0" fontId="1" fillId="0" borderId="16" xfId="0" applyFont="1" applyBorder="1" applyAlignment="1">
      <alignment horizontal="left"/>
    </xf>
    <xf numFmtId="0" fontId="19" fillId="0" borderId="16" xfId="0" applyFont="1" applyBorder="1" applyAlignment="1">
      <alignment horizontal="center" vertical="center" shrinkToFit="1"/>
    </xf>
    <xf numFmtId="184" fontId="1" fillId="0" borderId="16" xfId="0" applyNumberFormat="1" applyFont="1" applyBorder="1" applyAlignment="1">
      <alignment horizontal="center" vertical="center" shrinkToFit="1"/>
    </xf>
    <xf numFmtId="177" fontId="24" fillId="2" borderId="36" xfId="0" applyNumberFormat="1" applyFont="1" applyFill="1" applyBorder="1" applyAlignment="1">
      <alignment horizontal="center" vertical="center" wrapText="1"/>
    </xf>
    <xf numFmtId="181" fontId="25" fillId="0" borderId="16" xfId="0" applyNumberFormat="1" applyFont="1" applyBorder="1" applyAlignment="1">
      <alignment horizontal="center" vertical="center"/>
    </xf>
    <xf numFmtId="184" fontId="25" fillId="0" borderId="16" xfId="0" applyNumberFormat="1" applyFont="1" applyBorder="1" applyAlignment="1">
      <alignment horizontal="center" vertical="center" shrinkToFit="1"/>
    </xf>
    <xf numFmtId="177" fontId="26" fillId="2" borderId="36" xfId="0" applyNumberFormat="1" applyFont="1" applyFill="1" applyBorder="1" applyAlignment="1">
      <alignment horizontal="center" vertical="center" wrapText="1"/>
    </xf>
    <xf numFmtId="177" fontId="20" fillId="2" borderId="36" xfId="0" applyNumberFormat="1" applyFont="1" applyFill="1" applyBorder="1" applyAlignment="1">
      <alignment horizontal="center" vertical="center" wrapText="1"/>
    </xf>
    <xf numFmtId="0" fontId="40" fillId="0" borderId="0" xfId="0" applyFont="1" applyAlignment="1">
      <alignment vertical="center"/>
    </xf>
    <xf numFmtId="181" fontId="1" fillId="0" borderId="16" xfId="0" applyNumberFormat="1" applyFont="1" applyBorder="1" applyAlignment="1">
      <alignment horizontal="center" vertical="center" shrinkToFit="1"/>
    </xf>
    <xf numFmtId="181" fontId="25" fillId="0" borderId="16" xfId="0" applyNumberFormat="1" applyFont="1" applyBorder="1" applyAlignment="1">
      <alignment horizontal="center" vertical="center" shrinkToFit="1"/>
    </xf>
    <xf numFmtId="177" fontId="24" fillId="0" borderId="16" xfId="0" applyNumberFormat="1" applyFont="1" applyBorder="1" applyAlignment="1">
      <alignment horizontal="center" vertical="top" wrapText="1"/>
    </xf>
    <xf numFmtId="177" fontId="26" fillId="0" borderId="16" xfId="0" applyNumberFormat="1" applyFont="1" applyBorder="1" applyAlignment="1">
      <alignment horizontal="center" vertical="top" wrapText="1"/>
    </xf>
    <xf numFmtId="0" fontId="41" fillId="0" borderId="16" xfId="0" applyFont="1" applyBorder="1" applyAlignment="1">
      <alignment vertical="center"/>
    </xf>
    <xf numFmtId="177" fontId="20" fillId="0" borderId="16" xfId="0" applyNumberFormat="1" applyFont="1" applyBorder="1" applyAlignment="1">
      <alignment horizontal="center" vertical="top" wrapText="1"/>
    </xf>
    <xf numFmtId="183" fontId="1" fillId="0" borderId="16" xfId="0" applyNumberFormat="1" applyFont="1" applyBorder="1" applyAlignment="1">
      <alignment horizontal="left" shrinkToFit="1"/>
    </xf>
    <xf numFmtId="183" fontId="25" fillId="0" borderId="16" xfId="0" applyNumberFormat="1" applyFont="1" applyBorder="1" applyAlignment="1">
      <alignment horizontal="left" shrinkToFit="1"/>
    </xf>
    <xf numFmtId="0" fontId="25" fillId="0" borderId="16" xfId="0" applyFont="1" applyBorder="1" applyAlignment="1">
      <alignment horizontal="left"/>
    </xf>
    <xf numFmtId="0" fontId="1" fillId="0" borderId="16" xfId="0" applyFont="1" applyBorder="1" applyAlignment="1">
      <alignment horizontal="center"/>
    </xf>
    <xf numFmtId="0" fontId="13" fillId="0" borderId="16" xfId="0" applyFont="1" applyBorder="1" applyAlignment="1">
      <alignment vertical="center"/>
    </xf>
    <xf numFmtId="177" fontId="24" fillId="0" borderId="54" xfId="0" applyNumberFormat="1" applyFont="1" applyBorder="1" applyAlignment="1">
      <alignment horizontal="center" vertical="top" wrapText="1"/>
    </xf>
    <xf numFmtId="177" fontId="26" fillId="0" borderId="54" xfId="0" applyNumberFormat="1" applyFont="1" applyBorder="1" applyAlignment="1">
      <alignment horizontal="center" vertical="top" wrapText="1"/>
    </xf>
    <xf numFmtId="0" fontId="41" fillId="0" borderId="16" xfId="0" applyFont="1" applyBorder="1" applyAlignment="1">
      <alignment horizontal="center" vertical="center"/>
    </xf>
    <xf numFmtId="177" fontId="20" fillId="0" borderId="54" xfId="0" applyNumberFormat="1" applyFont="1" applyBorder="1" applyAlignment="1">
      <alignment horizontal="center" vertical="top" wrapText="1"/>
    </xf>
    <xf numFmtId="0" fontId="1" fillId="0" borderId="16" xfId="0" applyFont="1" applyBorder="1" applyAlignment="1">
      <alignment vertical="center" wrapText="1"/>
    </xf>
    <xf numFmtId="0" fontId="39" fillId="0" borderId="16" xfId="0" applyFont="1" applyBorder="1" applyAlignment="1">
      <alignment horizontal="left" vertical="center" shrinkToFit="1"/>
    </xf>
    <xf numFmtId="177" fontId="20" fillId="0" borderId="21" xfId="0" applyNumberFormat="1" applyFont="1" applyBorder="1" applyAlignment="1">
      <alignment horizontal="center" vertical="top" wrapText="1"/>
    </xf>
    <xf numFmtId="0" fontId="31" fillId="0" borderId="16" xfId="0" applyFont="1" applyBorder="1" applyAlignment="1">
      <alignment horizontal="center" vertical="center" shrinkToFit="1"/>
    </xf>
    <xf numFmtId="177" fontId="24" fillId="0" borderId="21" xfId="0" applyNumberFormat="1" applyFont="1" applyBorder="1" applyAlignment="1">
      <alignment horizontal="center" vertical="top" wrapText="1"/>
    </xf>
    <xf numFmtId="0" fontId="44" fillId="0" borderId="16" xfId="0" applyFont="1" applyBorder="1" applyAlignment="1">
      <alignment horizontal="left"/>
    </xf>
    <xf numFmtId="181" fontId="19" fillId="0" borderId="16" xfId="0" applyNumberFormat="1" applyFont="1" applyBorder="1" applyAlignment="1">
      <alignment horizontal="center" vertical="center"/>
    </xf>
    <xf numFmtId="0" fontId="44" fillId="0" borderId="20" xfId="0" applyFont="1" applyBorder="1" applyAlignment="1">
      <alignment horizontal="center" vertical="center"/>
    </xf>
    <xf numFmtId="0" fontId="44" fillId="0" borderId="16" xfId="0" applyFont="1" applyBorder="1" applyAlignment="1">
      <alignment horizontal="left" vertical="center" shrinkToFit="1"/>
    </xf>
    <xf numFmtId="0" fontId="44" fillId="0" borderId="16" xfId="0" applyFont="1" applyBorder="1" applyAlignment="1">
      <alignment horizontal="center" vertical="center" shrinkToFit="1"/>
    </xf>
    <xf numFmtId="0" fontId="44" fillId="0" borderId="16" xfId="0" applyFont="1" applyBorder="1" applyAlignment="1">
      <alignment horizontal="center" vertical="center"/>
    </xf>
    <xf numFmtId="181" fontId="19" fillId="0" borderId="16" xfId="0" applyNumberFormat="1" applyFont="1" applyBorder="1" applyAlignment="1">
      <alignment horizontal="center" vertical="center" shrinkToFit="1"/>
    </xf>
    <xf numFmtId="0" fontId="45" fillId="0" borderId="16" xfId="0" applyFont="1" applyBorder="1" applyAlignment="1">
      <alignment horizontal="center" vertical="top" wrapText="1"/>
    </xf>
    <xf numFmtId="0" fontId="39" fillId="0" borderId="13" xfId="0" applyFont="1" applyBorder="1" applyAlignment="1">
      <alignment horizontal="left" vertical="center" shrinkToFit="1"/>
    </xf>
    <xf numFmtId="0" fontId="46" fillId="0" borderId="13" xfId="0" applyFont="1" applyBorder="1" applyAlignment="1">
      <alignment horizontal="center" vertical="center" shrinkToFit="1"/>
    </xf>
    <xf numFmtId="0" fontId="37" fillId="0" borderId="13" xfId="0" applyFont="1" applyBorder="1" applyAlignment="1">
      <alignment horizontal="center" vertical="center"/>
    </xf>
    <xf numFmtId="0" fontId="47" fillId="0" borderId="16" xfId="0" applyFont="1" applyBorder="1" applyAlignment="1">
      <alignment horizontal="center" vertical="top" wrapText="1"/>
    </xf>
    <xf numFmtId="0" fontId="39" fillId="0" borderId="13" xfId="0" applyFont="1" applyBorder="1" applyAlignment="1">
      <alignment horizontal="center" vertical="center"/>
    </xf>
    <xf numFmtId="0" fontId="48" fillId="0" borderId="16" xfId="0" applyFont="1" applyBorder="1" applyAlignment="1">
      <alignment horizontal="left" vertical="center" shrinkToFit="1"/>
    </xf>
    <xf numFmtId="0" fontId="48" fillId="0" borderId="16" xfId="0" applyFont="1" applyBorder="1" applyAlignment="1">
      <alignment horizontal="center" vertical="center"/>
    </xf>
    <xf numFmtId="0" fontId="49" fillId="0" borderId="13" xfId="0" applyFont="1" applyBorder="1" applyAlignment="1">
      <alignment horizontal="center" vertical="center" shrinkToFit="1"/>
    </xf>
    <xf numFmtId="0" fontId="50" fillId="0" borderId="13" xfId="0" applyFont="1" applyBorder="1" applyAlignment="1">
      <alignment horizontal="center" vertical="center" shrinkToFit="1"/>
    </xf>
    <xf numFmtId="0" fontId="50" fillId="0" borderId="16" xfId="0" applyFont="1" applyBorder="1" applyAlignment="1">
      <alignment horizontal="center" vertical="center" shrinkToFit="1"/>
    </xf>
    <xf numFmtId="0" fontId="25" fillId="3" borderId="16" xfId="0" applyFont="1" applyFill="1" applyBorder="1" applyAlignment="1">
      <alignment horizontal="center" vertical="center" shrinkToFit="1"/>
    </xf>
    <xf numFmtId="176" fontId="25" fillId="3" borderId="16" xfId="0" applyNumberFormat="1" applyFont="1" applyFill="1" applyBorder="1" applyAlignment="1">
      <alignment vertical="center" shrinkToFit="1"/>
    </xf>
    <xf numFmtId="176" fontId="19" fillId="3" borderId="16" xfId="0" applyNumberFormat="1" applyFont="1" applyFill="1" applyBorder="1" applyAlignment="1">
      <alignment vertical="center" shrinkToFit="1"/>
    </xf>
    <xf numFmtId="176" fontId="19" fillId="0" borderId="16" xfId="0" applyNumberFormat="1" applyFont="1" applyBorder="1" applyAlignment="1">
      <alignment vertical="center" shrinkToFit="1"/>
    </xf>
    <xf numFmtId="0" fontId="1" fillId="3" borderId="16" xfId="0" applyFont="1" applyFill="1" applyBorder="1" applyAlignment="1">
      <alignment vertical="center"/>
    </xf>
    <xf numFmtId="177" fontId="25" fillId="0" borderId="16" xfId="0" applyNumberFormat="1" applyFont="1" applyBorder="1" applyAlignment="1">
      <alignment horizontal="center" vertical="center"/>
    </xf>
    <xf numFmtId="176" fontId="25" fillId="3" borderId="16" xfId="0" applyNumberFormat="1" applyFont="1" applyFill="1" applyBorder="1" applyAlignment="1">
      <alignment vertical="center"/>
    </xf>
    <xf numFmtId="0" fontId="52" fillId="0" borderId="16" xfId="0" applyFont="1" applyBorder="1" applyAlignment="1">
      <alignment horizontal="center" vertical="center" shrinkToFit="1"/>
    </xf>
    <xf numFmtId="177" fontId="1" fillId="0" borderId="16" xfId="0" applyNumberFormat="1" applyFont="1" applyBorder="1" applyAlignment="1">
      <alignment horizontal="center" vertical="center"/>
    </xf>
    <xf numFmtId="176" fontId="19" fillId="3" borderId="16" xfId="0" applyNumberFormat="1" applyFont="1" applyFill="1" applyBorder="1" applyAlignment="1">
      <alignment vertical="center"/>
    </xf>
    <xf numFmtId="0" fontId="35" fillId="0" borderId="16" xfId="0" applyFont="1" applyBorder="1" applyAlignment="1">
      <alignment horizontal="center" vertical="center" shrinkToFit="1"/>
    </xf>
    <xf numFmtId="176" fontId="19" fillId="0" borderId="16" xfId="0" applyNumberFormat="1" applyFont="1" applyBorder="1" applyAlignment="1">
      <alignment vertical="center"/>
    </xf>
    <xf numFmtId="177" fontId="52" fillId="0" borderId="16" xfId="0" applyNumberFormat="1" applyFont="1" applyBorder="1" applyAlignment="1">
      <alignment horizontal="center" vertical="center"/>
    </xf>
    <xf numFmtId="177" fontId="35" fillId="0" borderId="16" xfId="0" applyNumberFormat="1" applyFont="1" applyBorder="1" applyAlignment="1">
      <alignment horizontal="center" vertical="center"/>
    </xf>
    <xf numFmtId="0" fontId="52" fillId="0" borderId="16" xfId="0" applyFont="1" applyBorder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0" fontId="25" fillId="3" borderId="16" xfId="0" applyFont="1" applyFill="1" applyBorder="1" applyAlignment="1">
      <alignment horizontal="center" vertical="center"/>
    </xf>
    <xf numFmtId="0" fontId="19" fillId="3" borderId="16" xfId="0" applyFont="1" applyFill="1" applyBorder="1" applyAlignment="1">
      <alignment vertical="center"/>
    </xf>
    <xf numFmtId="0" fontId="52" fillId="0" borderId="16" xfId="0" applyFont="1" applyBorder="1" applyAlignment="1">
      <alignment vertical="center"/>
    </xf>
    <xf numFmtId="0" fontId="51" fillId="3" borderId="16" xfId="0" applyFont="1" applyFill="1" applyBorder="1" applyAlignment="1">
      <alignment horizontal="center" vertical="center"/>
    </xf>
    <xf numFmtId="49" fontId="25" fillId="3" borderId="16" xfId="0" applyNumberFormat="1" applyFont="1" applyFill="1" applyBorder="1" applyAlignment="1">
      <alignment horizontal="center" vertical="center"/>
    </xf>
    <xf numFmtId="49" fontId="19" fillId="3" borderId="16" xfId="0" applyNumberFormat="1" applyFont="1" applyFill="1" applyBorder="1" applyAlignment="1">
      <alignment horizontal="center" vertical="center"/>
    </xf>
    <xf numFmtId="49" fontId="19" fillId="0" borderId="16" xfId="0" applyNumberFormat="1" applyFont="1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35" fillId="0" borderId="0" xfId="0" applyFont="1" applyAlignment="1">
      <alignment vertical="center"/>
    </xf>
    <xf numFmtId="0" fontId="30" fillId="0" borderId="0" xfId="0" applyFont="1" applyAlignment="1">
      <alignment horizontal="left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 shrinkToFit="1"/>
    </xf>
    <xf numFmtId="0" fontId="53" fillId="3" borderId="16" xfId="0" applyFont="1" applyFill="1" applyBorder="1" applyAlignment="1">
      <alignment horizontal="center" vertical="center"/>
    </xf>
    <xf numFmtId="0" fontId="54" fillId="0" borderId="0" xfId="0" applyFont="1" applyAlignment="1">
      <alignment vertical="center"/>
    </xf>
    <xf numFmtId="0" fontId="55" fillId="0" borderId="0" xfId="0" applyFont="1" applyAlignment="1">
      <alignment vertical="center"/>
    </xf>
    <xf numFmtId="49" fontId="1" fillId="0" borderId="25" xfId="0" applyNumberFormat="1" applyFont="1" applyBorder="1" applyAlignment="1">
      <alignment vertical="center" shrinkToFit="1"/>
    </xf>
    <xf numFmtId="182" fontId="20" fillId="0" borderId="13" xfId="0" applyNumberFormat="1" applyFont="1" applyBorder="1" applyAlignment="1">
      <alignment horizontal="center" vertical="center" wrapText="1"/>
    </xf>
    <xf numFmtId="0" fontId="55" fillId="0" borderId="0" xfId="0" applyFont="1" applyAlignment="1">
      <alignment vertical="center" wrapText="1"/>
    </xf>
    <xf numFmtId="0" fontId="30" fillId="0" borderId="16" xfId="0" applyFont="1" applyBorder="1" applyAlignment="1">
      <alignment horizontal="center" vertical="center" shrinkToFit="1"/>
    </xf>
    <xf numFmtId="0" fontId="56" fillId="0" borderId="0" xfId="0" applyFont="1" applyAlignment="1">
      <alignment vertical="center"/>
    </xf>
    <xf numFmtId="0" fontId="57" fillId="0" borderId="0" xfId="0" applyFont="1" applyAlignment="1">
      <alignment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shrinkToFit="1"/>
    </xf>
    <xf numFmtId="0" fontId="58" fillId="0" borderId="16" xfId="0" applyFont="1" applyBorder="1" applyAlignment="1">
      <alignment horizontal="left" vertical="center" shrinkToFit="1"/>
    </xf>
    <xf numFmtId="0" fontId="59" fillId="0" borderId="0" xfId="0" applyFont="1" applyAlignment="1">
      <alignment vertical="center"/>
    </xf>
    <xf numFmtId="0" fontId="1" fillId="0" borderId="20" xfId="0" applyFont="1" applyBorder="1" applyAlignment="1">
      <alignment horizontal="center" vertical="center" shrinkToFit="1"/>
    </xf>
    <xf numFmtId="0" fontId="1" fillId="2" borderId="16" xfId="0" applyFont="1" applyFill="1" applyBorder="1" applyAlignment="1">
      <alignment horizontal="left" vertical="top" wrapText="1"/>
    </xf>
    <xf numFmtId="0" fontId="1" fillId="2" borderId="16" xfId="0" applyFont="1" applyFill="1" applyBorder="1" applyAlignment="1">
      <alignment horizontal="center" vertical="top" wrapText="1"/>
    </xf>
    <xf numFmtId="0" fontId="1" fillId="4" borderId="16" xfId="0" applyFont="1" applyFill="1" applyBorder="1" applyAlignment="1">
      <alignment horizontal="left" vertical="top" wrapText="1"/>
    </xf>
    <xf numFmtId="0" fontId="1" fillId="5" borderId="16" xfId="0" applyFont="1" applyFill="1" applyBorder="1" applyAlignment="1">
      <alignment horizontal="left" vertical="top" wrapText="1"/>
    </xf>
    <xf numFmtId="177" fontId="20" fillId="0" borderId="13" xfId="0" applyNumberFormat="1" applyFont="1" applyBorder="1" applyAlignment="1">
      <alignment horizontal="center" vertical="center" wrapText="1"/>
    </xf>
    <xf numFmtId="0" fontId="60" fillId="0" borderId="0" xfId="0" applyFont="1" applyAlignment="1">
      <alignment vertical="center"/>
    </xf>
    <xf numFmtId="0" fontId="16" fillId="0" borderId="16" xfId="0" applyFont="1" applyBorder="1" applyAlignment="1">
      <alignment vertical="center"/>
    </xf>
    <xf numFmtId="0" fontId="61" fillId="0" borderId="0" xfId="0" applyFont="1" applyAlignment="1">
      <alignment vertical="center"/>
    </xf>
    <xf numFmtId="183" fontId="62" fillId="0" borderId="16" xfId="0" applyNumberFormat="1" applyFont="1" applyBorder="1" applyAlignment="1">
      <alignment horizontal="left" shrinkToFit="1"/>
    </xf>
    <xf numFmtId="183" fontId="39" fillId="0" borderId="16" xfId="0" applyNumberFormat="1" applyFont="1" applyBorder="1" applyAlignment="1">
      <alignment horizontal="left" shrinkToFit="1"/>
    </xf>
    <xf numFmtId="0" fontId="1" fillId="0" borderId="25" xfId="0" applyFont="1" applyBorder="1" applyAlignment="1">
      <alignment horizontal="left"/>
    </xf>
    <xf numFmtId="181" fontId="1" fillId="0" borderId="25" xfId="0" applyNumberFormat="1" applyFont="1" applyBorder="1" applyAlignment="1">
      <alignment horizontal="center" vertical="center" shrinkToFit="1"/>
    </xf>
    <xf numFmtId="177" fontId="20" fillId="0" borderId="25" xfId="0" applyNumberFormat="1" applyFont="1" applyBorder="1" applyAlignment="1">
      <alignment horizontal="center" vertical="center" shrinkToFit="1"/>
    </xf>
    <xf numFmtId="182" fontId="20" fillId="0" borderId="25" xfId="0" applyNumberFormat="1" applyFont="1" applyBorder="1" applyAlignment="1">
      <alignment horizontal="center" vertical="center" wrapText="1"/>
    </xf>
    <xf numFmtId="0" fontId="63" fillId="0" borderId="0" xfId="0" applyFont="1" applyAlignment="1">
      <alignment vertical="center"/>
    </xf>
    <xf numFmtId="177" fontId="20" fillId="0" borderId="21" xfId="0" applyNumberFormat="1" applyFont="1" applyBorder="1" applyAlignment="1">
      <alignment horizontal="center" vertical="center" wrapText="1"/>
    </xf>
    <xf numFmtId="0" fontId="44" fillId="0" borderId="13" xfId="0" applyFont="1" applyBorder="1" applyAlignment="1">
      <alignment horizontal="left" vertical="center" shrinkToFit="1"/>
    </xf>
    <xf numFmtId="0" fontId="44" fillId="0" borderId="13" xfId="0" applyFont="1" applyBorder="1" applyAlignment="1">
      <alignment horizontal="center" vertical="center" shrinkToFit="1"/>
    </xf>
    <xf numFmtId="0" fontId="44" fillId="0" borderId="13" xfId="0" applyFont="1" applyBorder="1" applyAlignment="1">
      <alignment horizontal="center" vertical="center"/>
    </xf>
    <xf numFmtId="177" fontId="20" fillId="0" borderId="18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/>
    </xf>
    <xf numFmtId="0" fontId="19" fillId="0" borderId="25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 shrinkToFit="1"/>
    </xf>
    <xf numFmtId="0" fontId="64" fillId="0" borderId="0" xfId="0" applyFont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1" fillId="0" borderId="13" xfId="0" applyFont="1" applyBorder="1" applyAlignment="1">
      <alignment wrapText="1"/>
    </xf>
    <xf numFmtId="177" fontId="24" fillId="0" borderId="21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 wrapText="1"/>
    </xf>
    <xf numFmtId="0" fontId="1" fillId="0" borderId="13" xfId="0" applyFont="1" applyBorder="1" applyAlignment="1">
      <alignment horizontal="center" vertical="top" wrapText="1"/>
    </xf>
    <xf numFmtId="0" fontId="1" fillId="0" borderId="16" xfId="0" applyFont="1" applyBorder="1" applyAlignment="1">
      <alignment wrapText="1"/>
    </xf>
    <xf numFmtId="0" fontId="1" fillId="0" borderId="25" xfId="0" applyFont="1" applyBorder="1" applyAlignment="1">
      <alignment horizontal="center" vertical="top" wrapText="1"/>
    </xf>
    <xf numFmtId="0" fontId="31" fillId="0" borderId="16" xfId="0" applyFont="1" applyBorder="1" applyAlignment="1">
      <alignment vertical="top" wrapText="1"/>
    </xf>
    <xf numFmtId="0" fontId="16" fillId="0" borderId="16" xfId="0" applyFont="1" applyBorder="1" applyAlignment="1">
      <alignment horizontal="center" vertical="center"/>
    </xf>
    <xf numFmtId="177" fontId="20" fillId="0" borderId="52" xfId="0" applyNumberFormat="1" applyFont="1" applyBorder="1" applyAlignment="1">
      <alignment horizontal="center" vertical="top" wrapText="1"/>
    </xf>
    <xf numFmtId="0" fontId="1" fillId="0" borderId="13" xfId="0" applyFont="1" applyBorder="1" applyAlignment="1">
      <alignment horizontal="left" vertical="top" wrapText="1"/>
    </xf>
    <xf numFmtId="0" fontId="1" fillId="4" borderId="16" xfId="0" applyFont="1" applyFill="1" applyBorder="1" applyAlignment="1">
      <alignment horizontal="left" wrapText="1"/>
    </xf>
    <xf numFmtId="0" fontId="47" fillId="0" borderId="13" xfId="0" applyFont="1" applyBorder="1" applyAlignment="1">
      <alignment horizontal="center" vertical="top" wrapText="1"/>
    </xf>
    <xf numFmtId="0" fontId="39" fillId="0" borderId="16" xfId="0" applyFont="1" applyBorder="1" applyAlignment="1">
      <alignment horizontal="center" vertical="center"/>
    </xf>
    <xf numFmtId="0" fontId="62" fillId="0" borderId="16" xfId="0" applyFont="1" applyBorder="1" applyAlignment="1">
      <alignment horizontal="left" vertical="center" shrinkToFit="1"/>
    </xf>
    <xf numFmtId="0" fontId="62" fillId="0" borderId="16" xfId="0" applyFont="1" applyBorder="1" applyAlignment="1">
      <alignment horizontal="center" vertical="center"/>
    </xf>
    <xf numFmtId="0" fontId="46" fillId="0" borderId="16" xfId="0" applyFont="1" applyBorder="1" applyAlignment="1">
      <alignment horizontal="left" vertical="center" shrinkToFit="1"/>
    </xf>
    <xf numFmtId="176" fontId="1" fillId="3" borderId="16" xfId="0" applyNumberFormat="1" applyFont="1" applyFill="1" applyBorder="1" applyAlignment="1">
      <alignment vertical="center" shrinkToFit="1"/>
    </xf>
    <xf numFmtId="176" fontId="1" fillId="3" borderId="16" xfId="0" applyNumberFormat="1" applyFont="1" applyFill="1" applyBorder="1" applyAlignment="1">
      <alignment vertical="center"/>
    </xf>
    <xf numFmtId="0" fontId="65" fillId="3" borderId="16" xfId="0" applyFont="1" applyFill="1" applyBorder="1" applyAlignment="1">
      <alignment horizontal="center" vertical="center"/>
    </xf>
    <xf numFmtId="179" fontId="1" fillId="3" borderId="16" xfId="0" applyNumberFormat="1" applyFont="1" applyFill="1" applyBorder="1" applyAlignment="1">
      <alignment horizontal="center" vertical="center"/>
    </xf>
    <xf numFmtId="49" fontId="1" fillId="3" borderId="16" xfId="0" applyNumberFormat="1" applyFont="1" applyFill="1" applyBorder="1" applyAlignment="1">
      <alignment horizontal="center" vertical="center"/>
    </xf>
    <xf numFmtId="14" fontId="20" fillId="0" borderId="16" xfId="0" applyNumberFormat="1" applyFont="1" applyBorder="1" applyAlignment="1">
      <alignment horizontal="center" vertical="center" shrinkToFit="1"/>
    </xf>
    <xf numFmtId="0" fontId="19" fillId="0" borderId="25" xfId="0" applyFont="1" applyBorder="1" applyAlignment="1">
      <alignment horizontal="left" vertical="center" shrinkToFit="1"/>
    </xf>
    <xf numFmtId="0" fontId="1" fillId="0" borderId="16" xfId="0" applyFont="1" applyBorder="1" applyAlignment="1">
      <alignment vertical="center"/>
    </xf>
    <xf numFmtId="0" fontId="66" fillId="0" borderId="0" xfId="0" applyFont="1" applyAlignment="1">
      <alignment vertical="center"/>
    </xf>
    <xf numFmtId="177" fontId="20" fillId="0" borderId="20" xfId="0" applyNumberFormat="1" applyFont="1" applyBorder="1" applyAlignment="1">
      <alignment horizontal="center" vertical="center" wrapText="1"/>
    </xf>
    <xf numFmtId="0" fontId="19" fillId="0" borderId="16" xfId="0" applyFont="1" applyBorder="1" applyAlignment="1">
      <alignment vertical="center"/>
    </xf>
    <xf numFmtId="0" fontId="1" fillId="0" borderId="20" xfId="0" applyFont="1" applyBorder="1" applyAlignment="1">
      <alignment horizontal="center" vertical="top" wrapText="1"/>
    </xf>
    <xf numFmtId="0" fontId="1" fillId="5" borderId="16" xfId="0" applyFont="1" applyFill="1" applyBorder="1" applyAlignment="1">
      <alignment horizontal="left" vertical="center" wrapText="1"/>
    </xf>
    <xf numFmtId="0" fontId="59" fillId="0" borderId="0" xfId="0" applyFont="1" applyAlignment="1">
      <alignment vertical="center" wrapText="1"/>
    </xf>
    <xf numFmtId="0" fontId="53" fillId="0" borderId="16" xfId="0" applyFont="1" applyBorder="1" applyAlignment="1">
      <alignment vertical="center" shrinkToFit="1"/>
    </xf>
    <xf numFmtId="0" fontId="19" fillId="0" borderId="13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30" fillId="0" borderId="16" xfId="0" applyFont="1" applyBorder="1" applyAlignment="1">
      <alignment shrinkToFit="1"/>
    </xf>
    <xf numFmtId="0" fontId="53" fillId="0" borderId="16" xfId="0" applyFont="1" applyBorder="1" applyAlignment="1">
      <alignment horizontal="center" shrinkToFit="1"/>
    </xf>
    <xf numFmtId="0" fontId="19" fillId="0" borderId="21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1" fillId="0" borderId="21" xfId="0" applyFont="1" applyBorder="1" applyAlignment="1">
      <alignment horizontal="center" vertical="center" shrinkToFit="1"/>
    </xf>
    <xf numFmtId="0" fontId="67" fillId="0" borderId="0" xfId="0" applyFont="1" applyAlignment="1">
      <alignment vertical="center"/>
    </xf>
    <xf numFmtId="0" fontId="1" fillId="2" borderId="53" xfId="0" applyFont="1" applyFill="1" applyBorder="1" applyAlignment="1">
      <alignment horizontal="center" vertical="top" wrapText="1"/>
    </xf>
    <xf numFmtId="0" fontId="19" fillId="0" borderId="16" xfId="0" applyFont="1" applyBorder="1" applyAlignment="1">
      <alignment horizontal="left" vertical="center" wrapText="1"/>
    </xf>
    <xf numFmtId="49" fontId="1" fillId="2" borderId="36" xfId="0" applyNumberFormat="1" applyFont="1" applyFill="1" applyBorder="1" applyAlignment="1">
      <alignment horizontal="left" vertical="center"/>
    </xf>
    <xf numFmtId="0" fontId="1" fillId="2" borderId="56" xfId="0" applyFont="1" applyFill="1" applyBorder="1" applyAlignment="1">
      <alignment horizontal="center" vertical="center" shrinkToFit="1"/>
    </xf>
    <xf numFmtId="0" fontId="31" fillId="0" borderId="16" xfId="0" applyFont="1" applyBorder="1" applyAlignment="1">
      <alignment vertical="center" shrinkToFit="1"/>
    </xf>
    <xf numFmtId="0" fontId="68" fillId="0" borderId="16" xfId="0" applyFont="1" applyBorder="1" applyAlignment="1">
      <alignment vertical="center" shrinkToFit="1"/>
    </xf>
    <xf numFmtId="0" fontId="53" fillId="0" borderId="16" xfId="0" applyFont="1" applyBorder="1" applyAlignment="1">
      <alignment horizontal="center" vertical="center"/>
    </xf>
    <xf numFmtId="0" fontId="19" fillId="0" borderId="16" xfId="0" applyFont="1" applyBorder="1" applyAlignment="1">
      <alignment horizontal="left" vertical="center" shrinkToFit="1"/>
    </xf>
    <xf numFmtId="0" fontId="19" fillId="0" borderId="21" xfId="0" applyFont="1" applyBorder="1" applyAlignment="1">
      <alignment horizontal="center" vertical="center" shrinkToFit="1"/>
    </xf>
    <xf numFmtId="0" fontId="62" fillId="0" borderId="16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left" vertical="center" shrinkToFit="1"/>
    </xf>
    <xf numFmtId="0" fontId="1" fillId="0" borderId="25" xfId="0" applyFont="1" applyBorder="1" applyAlignment="1">
      <alignment horizontal="center" vertical="center" shrinkToFit="1"/>
    </xf>
    <xf numFmtId="177" fontId="20" fillId="0" borderId="51" xfId="0" applyNumberFormat="1" applyFont="1" applyBorder="1" applyAlignment="1">
      <alignment horizontal="center" vertical="top" wrapText="1"/>
    </xf>
    <xf numFmtId="0" fontId="1" fillId="0" borderId="13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177" fontId="20" fillId="0" borderId="54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6" xfId="0" applyFont="1" applyBorder="1" applyAlignment="1">
      <alignment vertical="top" wrapText="1"/>
    </xf>
    <xf numFmtId="0" fontId="1" fillId="0" borderId="16" xfId="0" applyFont="1" applyBorder="1" applyAlignment="1">
      <alignment shrinkToFit="1"/>
    </xf>
    <xf numFmtId="0" fontId="69" fillId="0" borderId="13" xfId="0" applyFont="1" applyBorder="1" applyAlignment="1">
      <alignment horizontal="left" vertical="center" shrinkToFit="1"/>
    </xf>
    <xf numFmtId="0" fontId="69" fillId="0" borderId="13" xfId="0" applyFont="1" applyBorder="1" applyAlignment="1">
      <alignment horizontal="center" vertical="center" shrinkToFit="1"/>
    </xf>
    <xf numFmtId="0" fontId="69" fillId="0" borderId="16" xfId="0" applyFont="1" applyBorder="1" applyAlignment="1">
      <alignment horizontal="left" vertical="center" shrinkToFit="1"/>
    </xf>
    <xf numFmtId="0" fontId="69" fillId="0" borderId="13" xfId="0" applyFont="1" applyBorder="1" applyAlignment="1">
      <alignment horizontal="center" vertical="center"/>
    </xf>
    <xf numFmtId="0" fontId="48" fillId="0" borderId="13" xfId="0" applyFont="1" applyBorder="1" applyAlignment="1">
      <alignment horizontal="center" vertical="center"/>
    </xf>
    <xf numFmtId="0" fontId="69" fillId="0" borderId="16" xfId="0" applyFont="1" applyBorder="1" applyAlignment="1">
      <alignment horizontal="center" vertical="center" shrinkToFit="1"/>
    </xf>
    <xf numFmtId="0" fontId="69" fillId="0" borderId="16" xfId="0" applyFont="1" applyBorder="1" applyAlignment="1">
      <alignment horizontal="center" vertical="center"/>
    </xf>
    <xf numFmtId="0" fontId="70" fillId="0" borderId="16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70" fillId="0" borderId="16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left" vertical="center" wrapText="1"/>
    </xf>
    <xf numFmtId="0" fontId="19" fillId="0" borderId="16" xfId="0" applyFont="1" applyBorder="1" applyAlignment="1">
      <alignment vertical="center" shrinkToFit="1"/>
    </xf>
    <xf numFmtId="0" fontId="41" fillId="0" borderId="16" xfId="0" applyFont="1" applyBorder="1" applyAlignment="1">
      <alignment vertical="center" shrinkToFit="1"/>
    </xf>
    <xf numFmtId="0" fontId="25" fillId="0" borderId="16" xfId="0" applyFont="1" applyBorder="1" applyAlignment="1">
      <alignment shrinkToFit="1"/>
    </xf>
    <xf numFmtId="0" fontId="19" fillId="0" borderId="16" xfId="0" applyFont="1" applyBorder="1" applyAlignment="1">
      <alignment horizontal="center" shrinkToFit="1"/>
    </xf>
    <xf numFmtId="0" fontId="71" fillId="0" borderId="16" xfId="0" applyFont="1" applyBorder="1" applyAlignment="1">
      <alignment horizontal="center" shrinkToFit="1"/>
    </xf>
    <xf numFmtId="0" fontId="41" fillId="0" borderId="16" xfId="0" applyFont="1" applyBorder="1" applyAlignment="1">
      <alignment horizontal="center" shrinkToFit="1"/>
    </xf>
    <xf numFmtId="0" fontId="30" fillId="0" borderId="16" xfId="0" applyFont="1" applyBorder="1" applyAlignment="1">
      <alignment horizontal="center" shrinkToFit="1"/>
    </xf>
    <xf numFmtId="0" fontId="70" fillId="0" borderId="20" xfId="0" applyFont="1" applyBorder="1" applyAlignment="1">
      <alignment horizontal="center" vertical="center"/>
    </xf>
    <xf numFmtId="0" fontId="1" fillId="2" borderId="16" xfId="0" applyFont="1" applyFill="1" applyBorder="1" applyAlignment="1">
      <alignment horizontal="left" vertical="center" wrapText="1"/>
    </xf>
    <xf numFmtId="183" fontId="1" fillId="0" borderId="16" xfId="0" applyNumberFormat="1" applyFont="1" applyBorder="1" applyAlignment="1">
      <alignment horizontal="left" vertical="center"/>
    </xf>
    <xf numFmtId="183" fontId="37" fillId="0" borderId="16" xfId="0" applyNumberFormat="1" applyFont="1" applyBorder="1" applyAlignment="1">
      <alignment horizontal="left" shrinkToFit="1"/>
    </xf>
    <xf numFmtId="0" fontId="1" fillId="5" borderId="16" xfId="0" applyFont="1" applyFill="1" applyBorder="1" applyAlignment="1">
      <alignment horizontal="left"/>
    </xf>
    <xf numFmtId="0" fontId="25" fillId="0" borderId="25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/>
    </xf>
    <xf numFmtId="0" fontId="44" fillId="0" borderId="25" xfId="0" applyFont="1" applyBorder="1" applyAlignment="1">
      <alignment horizontal="left" vertical="center" shrinkToFit="1"/>
    </xf>
    <xf numFmtId="0" fontId="44" fillId="0" borderId="25" xfId="0" applyFont="1" applyBorder="1" applyAlignment="1">
      <alignment horizontal="center" vertical="center" shrinkToFit="1"/>
    </xf>
    <xf numFmtId="0" fontId="44" fillId="0" borderId="25" xfId="0" applyFont="1" applyBorder="1" applyAlignment="1">
      <alignment horizontal="center" vertical="center"/>
    </xf>
    <xf numFmtId="177" fontId="20" fillId="0" borderId="25" xfId="0" applyNumberFormat="1" applyFont="1" applyBorder="1" applyAlignment="1">
      <alignment horizontal="center" vertical="center" wrapText="1"/>
    </xf>
    <xf numFmtId="177" fontId="20" fillId="0" borderId="25" xfId="0" applyNumberFormat="1" applyFont="1" applyBorder="1" applyAlignment="1">
      <alignment horizontal="center" vertical="top" wrapText="1"/>
    </xf>
    <xf numFmtId="0" fontId="25" fillId="0" borderId="16" xfId="0" applyFont="1" applyBorder="1" applyAlignment="1">
      <alignment vertical="center"/>
    </xf>
    <xf numFmtId="182" fontId="25" fillId="0" borderId="16" xfId="0" applyNumberFormat="1" applyFont="1" applyBorder="1" applyAlignment="1">
      <alignment horizontal="center" vertical="center"/>
    </xf>
    <xf numFmtId="0" fontId="25" fillId="0" borderId="13" xfId="0" applyFont="1" applyBorder="1" applyAlignment="1">
      <alignment horizontal="left" vertical="center" wrapText="1"/>
    </xf>
    <xf numFmtId="0" fontId="25" fillId="0" borderId="13" xfId="0" applyFont="1" applyBorder="1" applyAlignment="1">
      <alignment horizontal="left" vertical="top" wrapText="1"/>
    </xf>
    <xf numFmtId="0" fontId="48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16" fillId="0" borderId="16" xfId="0" applyFont="1" applyBorder="1" applyAlignment="1">
      <alignment horizontal="center" vertical="center" shrinkToFit="1"/>
    </xf>
    <xf numFmtId="0" fontId="53" fillId="0" borderId="16" xfId="0" applyFont="1" applyBorder="1" applyAlignment="1">
      <alignment horizontal="center" vertical="center" shrinkToFit="1"/>
    </xf>
    <xf numFmtId="0" fontId="72" fillId="0" borderId="16" xfId="0" applyFont="1" applyBorder="1" applyAlignment="1">
      <alignment vertical="center"/>
    </xf>
    <xf numFmtId="183" fontId="1" fillId="0" borderId="16" xfId="0" applyNumberFormat="1" applyFont="1" applyBorder="1" applyAlignment="1">
      <alignment horizontal="left" vertical="center" shrinkToFit="1"/>
    </xf>
    <xf numFmtId="0" fontId="1" fillId="0" borderId="25" xfId="0" applyFont="1" applyBorder="1" applyAlignment="1">
      <alignment horizontal="left" vertical="center"/>
    </xf>
    <xf numFmtId="184" fontId="1" fillId="0" borderId="25" xfId="0" applyNumberFormat="1" applyFont="1" applyBorder="1" applyAlignment="1">
      <alignment horizontal="center" vertical="center" shrinkToFit="1"/>
    </xf>
    <xf numFmtId="0" fontId="70" fillId="0" borderId="16" xfId="0" applyFont="1" applyBorder="1" applyAlignment="1">
      <alignment horizontal="left" vertical="center"/>
    </xf>
    <xf numFmtId="0" fontId="70" fillId="0" borderId="16" xfId="0" applyFont="1" applyBorder="1" applyAlignment="1">
      <alignment horizontal="left" vertical="center" shrinkToFit="1"/>
    </xf>
    <xf numFmtId="0" fontId="69" fillId="0" borderId="16" xfId="0" applyFont="1" applyBorder="1" applyAlignment="1">
      <alignment horizontal="left" vertical="center"/>
    </xf>
    <xf numFmtId="0" fontId="15" fillId="2" borderId="44" xfId="0" applyFont="1" applyFill="1" applyBorder="1" applyAlignment="1">
      <alignment vertical="center"/>
    </xf>
    <xf numFmtId="0" fontId="3" fillId="0" borderId="45" xfId="0" applyFont="1" applyBorder="1" applyAlignment="1">
      <alignment vertical="center"/>
    </xf>
    <xf numFmtId="0" fontId="3" fillId="0" borderId="46" xfId="0" applyFont="1" applyBorder="1" applyAlignment="1">
      <alignment vertical="center"/>
    </xf>
    <xf numFmtId="0" fontId="15" fillId="0" borderId="47" xfId="0" applyFont="1" applyBorder="1" applyAlignment="1">
      <alignment horizontal="center" vertical="center" shrinkToFit="1"/>
    </xf>
    <xf numFmtId="0" fontId="3" fillId="0" borderId="47" xfId="0" applyFont="1" applyBorder="1" applyAlignment="1">
      <alignment vertical="center"/>
    </xf>
    <xf numFmtId="0" fontId="15" fillId="2" borderId="48" xfId="0" applyFont="1" applyFill="1" applyBorder="1" applyAlignment="1">
      <alignment vertical="center"/>
    </xf>
    <xf numFmtId="0" fontId="3" fillId="0" borderId="49" xfId="0" applyFont="1" applyBorder="1" applyAlignment="1">
      <alignment vertical="center"/>
    </xf>
    <xf numFmtId="0" fontId="3" fillId="0" borderId="50" xfId="0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 shrinkToFi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5" fillId="0" borderId="20" xfId="0" applyFont="1" applyBorder="1" applyAlignment="1">
      <alignment horizontal="center" vertical="center" shrinkToFit="1"/>
    </xf>
    <xf numFmtId="0" fontId="3" fillId="0" borderId="21" xfId="0" applyFont="1" applyBorder="1" applyAlignment="1">
      <alignment vertical="center"/>
    </xf>
    <xf numFmtId="0" fontId="5" fillId="0" borderId="24" xfId="0" applyFont="1" applyBorder="1" applyAlignment="1">
      <alignment horizontal="center" vertical="center" shrinkToFit="1"/>
    </xf>
    <xf numFmtId="0" fontId="3" fillId="0" borderId="39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51" xfId="0" applyFont="1" applyBorder="1" applyAlignment="1">
      <alignment horizontal="left" vertical="center"/>
    </xf>
    <xf numFmtId="0" fontId="3" fillId="0" borderId="51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9" fillId="3" borderId="20" xfId="0" applyFont="1" applyFill="1" applyBorder="1" applyAlignment="1">
      <alignment horizontal="center" vertical="center"/>
    </xf>
    <xf numFmtId="0" fontId="3" fillId="0" borderId="52" xfId="0" applyFont="1" applyBorder="1" applyAlignment="1">
      <alignment vertical="center"/>
    </xf>
    <xf numFmtId="0" fontId="19" fillId="0" borderId="25" xfId="0" applyFont="1" applyBorder="1" applyAlignment="1">
      <alignment horizontal="center" vertical="center" textRotation="255"/>
    </xf>
    <xf numFmtId="0" fontId="3" fillId="0" borderId="17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28" fillId="0" borderId="25" xfId="0" applyFont="1" applyBorder="1" applyAlignment="1">
      <alignment horizontal="center" vertical="center" textRotation="255" shrinkToFit="1"/>
    </xf>
    <xf numFmtId="0" fontId="43" fillId="0" borderId="20" xfId="0" applyFont="1" applyBorder="1" applyAlignment="1">
      <alignment horizontal="left" vertical="center" shrinkToFit="1"/>
    </xf>
    <xf numFmtId="0" fontId="1" fillId="3" borderId="20" xfId="0" applyFont="1" applyFill="1" applyBorder="1" applyAlignment="1">
      <alignment vertical="center"/>
    </xf>
    <xf numFmtId="0" fontId="1" fillId="0" borderId="20" xfId="0" applyFont="1" applyBorder="1" applyAlignment="1">
      <alignment horizontal="center" vertical="center"/>
    </xf>
    <xf numFmtId="0" fontId="27" fillId="0" borderId="25" xfId="0" applyFont="1" applyBorder="1" applyAlignment="1">
      <alignment horizontal="center" vertical="center" textRotation="255" shrinkToFit="1"/>
    </xf>
    <xf numFmtId="0" fontId="1" fillId="0" borderId="25" xfId="0" applyFont="1" applyBorder="1" applyAlignment="1">
      <alignment horizontal="center" vertical="center" textRotation="255"/>
    </xf>
    <xf numFmtId="0" fontId="1" fillId="0" borderId="25" xfId="0" applyFont="1" applyBorder="1" applyAlignment="1">
      <alignment horizontal="center" vertical="center" textRotation="255" shrinkToFit="1"/>
    </xf>
    <xf numFmtId="0" fontId="25" fillId="0" borderId="25" xfId="0" applyFont="1" applyBorder="1" applyAlignment="1">
      <alignment horizontal="center" vertical="center" textRotation="255"/>
    </xf>
    <xf numFmtId="0" fontId="19" fillId="3" borderId="25" xfId="0" applyFont="1" applyFill="1" applyBorder="1" applyAlignment="1">
      <alignment horizontal="center" vertical="center"/>
    </xf>
    <xf numFmtId="0" fontId="51" fillId="3" borderId="25" xfId="0" applyFont="1" applyFill="1" applyBorder="1" applyAlignment="1">
      <alignment horizontal="center" vertical="center" wrapText="1"/>
    </xf>
    <xf numFmtId="0" fontId="19" fillId="0" borderId="20" xfId="0" applyFont="1" applyBorder="1" applyAlignment="1">
      <alignment vertical="center"/>
    </xf>
    <xf numFmtId="0" fontId="19" fillId="3" borderId="25" xfId="0" applyFont="1" applyFill="1" applyBorder="1" applyAlignment="1">
      <alignment horizontal="center" vertical="center" textRotation="255"/>
    </xf>
    <xf numFmtId="0" fontId="42" fillId="0" borderId="25" xfId="0" applyFont="1" applyBorder="1" applyAlignment="1">
      <alignment horizontal="center" vertical="center" textRotation="255" shrinkToFit="1"/>
    </xf>
    <xf numFmtId="0" fontId="19" fillId="0" borderId="39" xfId="0" applyFont="1" applyBorder="1" applyAlignment="1">
      <alignment horizontal="left" vertical="center"/>
    </xf>
    <xf numFmtId="0" fontId="1" fillId="2" borderId="48" xfId="0" applyFont="1" applyFill="1" applyBorder="1" applyAlignment="1">
      <alignment vertical="center"/>
    </xf>
    <xf numFmtId="0" fontId="1" fillId="0" borderId="20" xfId="0" applyFont="1" applyBorder="1" applyAlignment="1">
      <alignment horizontal="center" vertical="center" wrapText="1"/>
    </xf>
    <xf numFmtId="0" fontId="65" fillId="3" borderId="25" xfId="0" applyFont="1" applyFill="1" applyBorder="1" applyAlignment="1">
      <alignment horizontal="center" vertical="center" wrapText="1"/>
    </xf>
    <xf numFmtId="11" fontId="28" fillId="0" borderId="25" xfId="0" applyNumberFormat="1" applyFont="1" applyBorder="1" applyAlignment="1">
      <alignment horizontal="center" vertical="center" textRotation="255" shrinkToFit="1"/>
    </xf>
    <xf numFmtId="0" fontId="1" fillId="0" borderId="25" xfId="0" applyFont="1" applyBorder="1" applyAlignment="1">
      <alignment horizontal="center" vertical="center"/>
    </xf>
    <xf numFmtId="0" fontId="28" fillId="0" borderId="24" xfId="0" applyFont="1" applyBorder="1" applyAlignment="1">
      <alignment horizontal="center" vertical="center" textRotation="255" shrinkToFit="1"/>
    </xf>
    <xf numFmtId="0" fontId="3" fillId="0" borderId="55" xfId="0" applyFont="1" applyBorder="1" applyAlignment="1">
      <alignment vertical="center"/>
    </xf>
    <xf numFmtId="0" fontId="3" fillId="0" borderId="54" xfId="0" applyFont="1" applyBorder="1" applyAlignment="1">
      <alignment vertical="center"/>
    </xf>
    <xf numFmtId="0" fontId="28" fillId="0" borderId="40" xfId="0" applyFont="1" applyBorder="1" applyAlignment="1">
      <alignment horizontal="center" vertical="center" textRotation="255" shrinkToFit="1"/>
    </xf>
    <xf numFmtId="0" fontId="3" fillId="0" borderId="5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1" fillId="3" borderId="20" xfId="0" applyFont="1" applyFill="1" applyBorder="1" applyAlignment="1">
      <alignment horizontal="center" vertical="center"/>
    </xf>
    <xf numFmtId="11" fontId="42" fillId="0" borderId="25" xfId="0" applyNumberFormat="1" applyFont="1" applyBorder="1" applyAlignment="1">
      <alignment horizontal="center" vertical="center" textRotation="255" shrinkToFit="1"/>
    </xf>
    <xf numFmtId="0" fontId="27" fillId="0" borderId="40" xfId="0" applyFont="1" applyBorder="1" applyAlignment="1">
      <alignment horizontal="center" vertical="center" textRotation="255" shrinkToFit="1"/>
    </xf>
    <xf numFmtId="0" fontId="27" fillId="0" borderId="24" xfId="0" applyFont="1" applyBorder="1" applyAlignment="1">
      <alignment horizontal="center" vertical="center" textRotation="255" shrinkToFit="1"/>
    </xf>
    <xf numFmtId="0" fontId="79" fillId="0" borderId="16" xfId="0" applyFont="1" applyBorder="1" applyAlignment="1">
      <alignment horizontal="left" vertical="center" shrinkToFit="1"/>
    </xf>
    <xf numFmtId="179" fontId="79" fillId="0" borderId="16" xfId="0" applyNumberFormat="1" applyFont="1" applyBorder="1" applyAlignment="1">
      <alignment horizontal="center" vertical="center" shrinkToFit="1"/>
    </xf>
    <xf numFmtId="0" fontId="79" fillId="0" borderId="16" xfId="0" applyFont="1" applyBorder="1" applyAlignment="1">
      <alignment horizontal="center" vertical="center"/>
    </xf>
    <xf numFmtId="0" fontId="79" fillId="0" borderId="16" xfId="0" applyFont="1" applyBorder="1" applyAlignment="1">
      <alignment horizontal="center" vertical="top" wrapText="1"/>
    </xf>
    <xf numFmtId="0" fontId="79" fillId="0" borderId="16" xfId="0" applyFont="1" applyBorder="1" applyAlignment="1">
      <alignment horizontal="center" vertical="center" shrinkToFit="1"/>
    </xf>
    <xf numFmtId="181" fontId="79" fillId="0" borderId="16" xfId="0" applyNumberFormat="1" applyFont="1" applyBorder="1" applyAlignment="1">
      <alignment horizontal="center" vertical="center" shrinkToFit="1"/>
    </xf>
    <xf numFmtId="0" fontId="80" fillId="0" borderId="16" xfId="0" applyFont="1" applyBorder="1" applyAlignment="1">
      <alignment vertical="center"/>
    </xf>
    <xf numFmtId="0" fontId="79" fillId="0" borderId="16" xfId="0" applyFont="1" applyBorder="1" applyAlignment="1">
      <alignment horizontal="center" vertical="center" wrapText="1"/>
    </xf>
    <xf numFmtId="0" fontId="79" fillId="0" borderId="20" xfId="0" applyFont="1" applyBorder="1" applyAlignment="1">
      <alignment horizontal="center" vertical="top" wrapText="1"/>
    </xf>
    <xf numFmtId="0" fontId="79" fillId="2" borderId="36" xfId="0" applyFont="1" applyFill="1" applyBorder="1" applyAlignment="1">
      <alignment horizontal="center" vertical="center" shrinkToFit="1"/>
    </xf>
    <xf numFmtId="0" fontId="79" fillId="0" borderId="20" xfId="0" applyFont="1" applyBorder="1" applyAlignment="1">
      <alignment horizontal="center" vertical="center"/>
    </xf>
    <xf numFmtId="0" fontId="79" fillId="0" borderId="16" xfId="0" applyFont="1" applyBorder="1" applyAlignment="1">
      <alignment horizontal="center" wrapText="1"/>
    </xf>
    <xf numFmtId="0" fontId="81" fillId="0" borderId="17" xfId="0" applyFont="1" applyBorder="1" applyAlignment="1">
      <alignment vertical="center"/>
    </xf>
    <xf numFmtId="0" fontId="81" fillId="0" borderId="13" xfId="0" applyFont="1" applyBorder="1" applyAlignment="1">
      <alignment vertical="center"/>
    </xf>
    <xf numFmtId="0" fontId="82" fillId="0" borderId="25" xfId="0" applyFont="1" applyBorder="1" applyAlignment="1">
      <alignment horizontal="center" vertical="center" textRotation="255" shrinkToFit="1"/>
    </xf>
    <xf numFmtId="0" fontId="79" fillId="0" borderId="16" xfId="0" applyFont="1" applyBorder="1" applyAlignment="1">
      <alignment horizontal="left" vertical="top" wrapText="1"/>
    </xf>
    <xf numFmtId="0" fontId="79" fillId="5" borderId="16" xfId="0" applyFont="1" applyFill="1" applyBorder="1" applyAlignment="1">
      <alignment horizontal="left" vertical="top" wrapText="1"/>
    </xf>
    <xf numFmtId="0" fontId="79" fillId="0" borderId="25" xfId="0" applyFont="1" applyBorder="1" applyAlignment="1">
      <alignment horizontal="center" vertical="center"/>
    </xf>
  </cellXfs>
  <cellStyles count="1">
    <cellStyle name="一般" xfId="0" builtinId="0"/>
  </cellStyles>
  <dxfs count="61"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r1081/Desktop/&#20013;&#27491;&#22283;&#23567;&#33756;&#21934;/8.9&#26376;/&#20013;&#27491;8-9&#26376;&#24224;&#25035;-108.8.2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631;&#26481;&#39640;&#20013;(&#20351;&#29992;ing)/&#33521;&#33593;&#30340;&#36039;&#26009;/&#23416;&#26657;/&#20449;&#32681;&#22283;&#23567;/109.10&#26376;&#33756;&#21934;&#29105;&#37327;&#20998;&#26512;-&#20449;&#3268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菜單"/>
      <sheetName val="食材"/>
      <sheetName val="工作表2"/>
      <sheetName val="月菜單"/>
      <sheetName val="工作表4"/>
      <sheetName val="一"/>
      <sheetName val="二"/>
      <sheetName val="三"/>
      <sheetName val="特殊石材"/>
      <sheetName val="四"/>
      <sheetName val="工作表1"/>
      <sheetName val="五"/>
      <sheetName val="工作表3"/>
      <sheetName val="工作表5"/>
      <sheetName val="六"/>
      <sheetName val="資料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特殊食材</v>
          </cell>
          <cell r="B1">
            <v>0</v>
          </cell>
          <cell r="C1">
            <v>0</v>
          </cell>
        </row>
        <row r="2">
          <cell r="A2" t="str">
            <v>名稱</v>
          </cell>
          <cell r="B2" t="str">
            <v>重量</v>
          </cell>
          <cell r="C2">
            <v>0</v>
          </cell>
        </row>
        <row r="3">
          <cell r="A3" t="str">
            <v>皮蛋(粒)</v>
          </cell>
          <cell r="B3">
            <v>55</v>
          </cell>
          <cell r="C3">
            <v>0</v>
          </cell>
        </row>
        <row r="4">
          <cell r="A4" t="str">
            <v>豆腐(非基改)-板</v>
          </cell>
          <cell r="B4">
            <v>6000</v>
          </cell>
          <cell r="C4">
            <v>0</v>
          </cell>
        </row>
        <row r="5">
          <cell r="A5">
            <v>0</v>
          </cell>
          <cell r="B5">
            <v>0</v>
          </cell>
          <cell r="C5">
            <v>0</v>
          </cell>
        </row>
        <row r="6">
          <cell r="A6">
            <v>0</v>
          </cell>
          <cell r="B6">
            <v>0</v>
          </cell>
          <cell r="C6">
            <v>0</v>
          </cell>
        </row>
        <row r="7">
          <cell r="A7">
            <v>0</v>
          </cell>
          <cell r="B7">
            <v>0</v>
          </cell>
          <cell r="C7">
            <v>0</v>
          </cell>
        </row>
        <row r="8">
          <cell r="A8">
            <v>0</v>
          </cell>
          <cell r="B8">
            <v>0</v>
          </cell>
          <cell r="C8">
            <v>0</v>
          </cell>
        </row>
        <row r="9">
          <cell r="A9">
            <v>0</v>
          </cell>
          <cell r="B9">
            <v>0</v>
          </cell>
          <cell r="C9">
            <v>0</v>
          </cell>
        </row>
        <row r="10">
          <cell r="A10">
            <v>0</v>
          </cell>
          <cell r="B10">
            <v>0</v>
          </cell>
          <cell r="C10">
            <v>0</v>
          </cell>
        </row>
        <row r="11">
          <cell r="A11">
            <v>0</v>
          </cell>
          <cell r="B11">
            <v>0</v>
          </cell>
          <cell r="C11">
            <v>0</v>
          </cell>
        </row>
        <row r="12">
          <cell r="A12">
            <v>0</v>
          </cell>
          <cell r="B12">
            <v>0</v>
          </cell>
          <cell r="C12">
            <v>0</v>
          </cell>
        </row>
        <row r="13">
          <cell r="A13">
            <v>0</v>
          </cell>
          <cell r="B13">
            <v>0</v>
          </cell>
          <cell r="C13">
            <v>0</v>
          </cell>
        </row>
        <row r="14">
          <cell r="A14">
            <v>0</v>
          </cell>
          <cell r="B14">
            <v>0</v>
          </cell>
          <cell r="C14">
            <v>0</v>
          </cell>
        </row>
        <row r="15">
          <cell r="A15">
            <v>0</v>
          </cell>
          <cell r="B15">
            <v>0</v>
          </cell>
          <cell r="C15">
            <v>0</v>
          </cell>
        </row>
        <row r="16">
          <cell r="A16">
            <v>0</v>
          </cell>
          <cell r="B16">
            <v>0</v>
          </cell>
          <cell r="C16">
            <v>0</v>
          </cell>
        </row>
        <row r="17">
          <cell r="A17">
            <v>0</v>
          </cell>
          <cell r="B17">
            <v>0</v>
          </cell>
          <cell r="C17">
            <v>0</v>
          </cell>
        </row>
        <row r="18">
          <cell r="A18">
            <v>0</v>
          </cell>
          <cell r="B18">
            <v>0</v>
          </cell>
          <cell r="C18">
            <v>0</v>
          </cell>
        </row>
        <row r="19">
          <cell r="A19">
            <v>0</v>
          </cell>
          <cell r="B19">
            <v>0</v>
          </cell>
          <cell r="C19">
            <v>0</v>
          </cell>
        </row>
        <row r="20">
          <cell r="A20">
            <v>0</v>
          </cell>
          <cell r="B20">
            <v>0</v>
          </cell>
          <cell r="C20">
            <v>0</v>
          </cell>
        </row>
        <row r="21">
          <cell r="A21">
            <v>0</v>
          </cell>
          <cell r="B21">
            <v>0</v>
          </cell>
          <cell r="C21">
            <v>0</v>
          </cell>
        </row>
        <row r="22">
          <cell r="A22">
            <v>0</v>
          </cell>
          <cell r="B22">
            <v>0</v>
          </cell>
          <cell r="C22">
            <v>0</v>
          </cell>
        </row>
        <row r="23">
          <cell r="A23">
            <v>0</v>
          </cell>
          <cell r="B23">
            <v>0</v>
          </cell>
          <cell r="C23">
            <v>0</v>
          </cell>
        </row>
        <row r="24">
          <cell r="A24">
            <v>0</v>
          </cell>
          <cell r="B24">
            <v>0</v>
          </cell>
          <cell r="C24">
            <v>0</v>
          </cell>
        </row>
        <row r="25">
          <cell r="A25">
            <v>0</v>
          </cell>
          <cell r="B25">
            <v>0</v>
          </cell>
          <cell r="C25">
            <v>0</v>
          </cell>
        </row>
        <row r="26">
          <cell r="A26">
            <v>0</v>
          </cell>
          <cell r="B26">
            <v>0</v>
          </cell>
          <cell r="C26">
            <v>0</v>
          </cell>
        </row>
        <row r="27">
          <cell r="A27">
            <v>0</v>
          </cell>
          <cell r="B27">
            <v>0</v>
          </cell>
          <cell r="C27">
            <v>0</v>
          </cell>
        </row>
        <row r="28">
          <cell r="A28">
            <v>0</v>
          </cell>
          <cell r="B28">
            <v>0</v>
          </cell>
          <cell r="C28">
            <v>0</v>
          </cell>
        </row>
        <row r="29">
          <cell r="A29">
            <v>0</v>
          </cell>
          <cell r="B29">
            <v>0</v>
          </cell>
          <cell r="C29">
            <v>0</v>
          </cell>
        </row>
        <row r="30">
          <cell r="A30">
            <v>0</v>
          </cell>
          <cell r="B30">
            <v>0</v>
          </cell>
          <cell r="C30">
            <v>0</v>
          </cell>
        </row>
        <row r="31">
          <cell r="A31">
            <v>0</v>
          </cell>
          <cell r="B31">
            <v>0</v>
          </cell>
          <cell r="C31">
            <v>0</v>
          </cell>
        </row>
        <row r="32">
          <cell r="A32">
            <v>0</v>
          </cell>
          <cell r="B32">
            <v>0</v>
          </cell>
          <cell r="C32">
            <v>0</v>
          </cell>
        </row>
        <row r="33">
          <cell r="A33">
            <v>0</v>
          </cell>
          <cell r="B33">
            <v>0</v>
          </cell>
          <cell r="C33">
            <v>0</v>
          </cell>
        </row>
        <row r="34">
          <cell r="A34">
            <v>0</v>
          </cell>
          <cell r="B34">
            <v>0</v>
          </cell>
          <cell r="C34">
            <v>0</v>
          </cell>
        </row>
        <row r="35">
          <cell r="A35">
            <v>0</v>
          </cell>
          <cell r="B35">
            <v>0</v>
          </cell>
          <cell r="C35">
            <v>0</v>
          </cell>
        </row>
        <row r="36">
          <cell r="A36">
            <v>0</v>
          </cell>
          <cell r="B36">
            <v>0</v>
          </cell>
          <cell r="C36">
            <v>0</v>
          </cell>
        </row>
        <row r="37">
          <cell r="A37">
            <v>0</v>
          </cell>
          <cell r="B37">
            <v>0</v>
          </cell>
          <cell r="C37">
            <v>0</v>
          </cell>
        </row>
        <row r="38">
          <cell r="A38">
            <v>0</v>
          </cell>
          <cell r="B38">
            <v>0</v>
          </cell>
          <cell r="C38">
            <v>0</v>
          </cell>
        </row>
        <row r="39">
          <cell r="A39">
            <v>0</v>
          </cell>
          <cell r="B39">
            <v>0</v>
          </cell>
          <cell r="C39">
            <v>0</v>
          </cell>
        </row>
        <row r="40">
          <cell r="A40">
            <v>0</v>
          </cell>
          <cell r="B40">
            <v>0</v>
          </cell>
          <cell r="C40">
            <v>0</v>
          </cell>
        </row>
        <row r="41">
          <cell r="A41">
            <v>0</v>
          </cell>
          <cell r="B41">
            <v>0</v>
          </cell>
          <cell r="C41">
            <v>0</v>
          </cell>
        </row>
        <row r="42">
          <cell r="A42">
            <v>0</v>
          </cell>
          <cell r="B42">
            <v>0</v>
          </cell>
          <cell r="C42">
            <v>0</v>
          </cell>
        </row>
        <row r="43">
          <cell r="A43">
            <v>0</v>
          </cell>
          <cell r="B43">
            <v>0</v>
          </cell>
          <cell r="C43">
            <v>0</v>
          </cell>
        </row>
        <row r="44">
          <cell r="A44">
            <v>0</v>
          </cell>
          <cell r="B44">
            <v>0</v>
          </cell>
          <cell r="C44">
            <v>0</v>
          </cell>
        </row>
        <row r="45">
          <cell r="A45">
            <v>0</v>
          </cell>
          <cell r="B45">
            <v>0</v>
          </cell>
          <cell r="C45">
            <v>0</v>
          </cell>
        </row>
        <row r="46">
          <cell r="A46">
            <v>0</v>
          </cell>
          <cell r="B46">
            <v>0</v>
          </cell>
          <cell r="C46">
            <v>0</v>
          </cell>
        </row>
        <row r="47">
          <cell r="A47">
            <v>0</v>
          </cell>
          <cell r="B47">
            <v>0</v>
          </cell>
          <cell r="C47">
            <v>0</v>
          </cell>
        </row>
        <row r="48">
          <cell r="A48">
            <v>0</v>
          </cell>
          <cell r="B48">
            <v>0</v>
          </cell>
          <cell r="C48">
            <v>0</v>
          </cell>
        </row>
        <row r="49">
          <cell r="A49">
            <v>0</v>
          </cell>
          <cell r="B49">
            <v>0</v>
          </cell>
          <cell r="C49">
            <v>0</v>
          </cell>
        </row>
        <row r="50">
          <cell r="A50">
            <v>0</v>
          </cell>
          <cell r="B50">
            <v>0</v>
          </cell>
          <cell r="C50">
            <v>0</v>
          </cell>
        </row>
        <row r="51">
          <cell r="A51">
            <v>0</v>
          </cell>
          <cell r="B51">
            <v>0</v>
          </cell>
          <cell r="C51">
            <v>0</v>
          </cell>
        </row>
        <row r="52">
          <cell r="A52">
            <v>0</v>
          </cell>
          <cell r="B52">
            <v>0</v>
          </cell>
          <cell r="C52">
            <v>0</v>
          </cell>
        </row>
        <row r="53">
          <cell r="A53">
            <v>0</v>
          </cell>
          <cell r="B53">
            <v>0</v>
          </cell>
          <cell r="C53">
            <v>0</v>
          </cell>
        </row>
        <row r="54">
          <cell r="A54">
            <v>0</v>
          </cell>
          <cell r="B54">
            <v>0</v>
          </cell>
          <cell r="C54">
            <v>0</v>
          </cell>
        </row>
        <row r="55">
          <cell r="A55">
            <v>0</v>
          </cell>
          <cell r="B55">
            <v>0</v>
          </cell>
          <cell r="C55">
            <v>0</v>
          </cell>
        </row>
        <row r="56">
          <cell r="A56">
            <v>0</v>
          </cell>
          <cell r="B56">
            <v>0</v>
          </cell>
          <cell r="C56">
            <v>0</v>
          </cell>
        </row>
        <row r="57">
          <cell r="A57">
            <v>0</v>
          </cell>
          <cell r="B57">
            <v>0</v>
          </cell>
          <cell r="C57">
            <v>0</v>
          </cell>
        </row>
        <row r="58">
          <cell r="A58">
            <v>0</v>
          </cell>
          <cell r="B58">
            <v>0</v>
          </cell>
          <cell r="C58">
            <v>0</v>
          </cell>
        </row>
        <row r="59">
          <cell r="A59">
            <v>0</v>
          </cell>
          <cell r="B59">
            <v>0</v>
          </cell>
          <cell r="C59">
            <v>0</v>
          </cell>
        </row>
        <row r="60">
          <cell r="A60">
            <v>0</v>
          </cell>
          <cell r="B60">
            <v>0</v>
          </cell>
          <cell r="C60">
            <v>0</v>
          </cell>
        </row>
        <row r="61">
          <cell r="A61">
            <v>0</v>
          </cell>
          <cell r="B61">
            <v>0</v>
          </cell>
          <cell r="C61">
            <v>0</v>
          </cell>
        </row>
        <row r="62">
          <cell r="A62">
            <v>0</v>
          </cell>
          <cell r="B62">
            <v>0</v>
          </cell>
          <cell r="C62">
            <v>0</v>
          </cell>
        </row>
        <row r="63">
          <cell r="A63">
            <v>0</v>
          </cell>
          <cell r="B63">
            <v>0</v>
          </cell>
          <cell r="C63">
            <v>0</v>
          </cell>
        </row>
        <row r="64">
          <cell r="A64">
            <v>0</v>
          </cell>
          <cell r="B64">
            <v>0</v>
          </cell>
          <cell r="C64">
            <v>0</v>
          </cell>
        </row>
        <row r="65">
          <cell r="A65">
            <v>0</v>
          </cell>
          <cell r="B65">
            <v>0</v>
          </cell>
          <cell r="C65">
            <v>0</v>
          </cell>
        </row>
        <row r="66">
          <cell r="A66">
            <v>0</v>
          </cell>
          <cell r="B66">
            <v>0</v>
          </cell>
          <cell r="C66">
            <v>0</v>
          </cell>
        </row>
        <row r="67">
          <cell r="A67">
            <v>0</v>
          </cell>
          <cell r="B67">
            <v>0</v>
          </cell>
          <cell r="C67">
            <v>0</v>
          </cell>
        </row>
        <row r="68">
          <cell r="A68">
            <v>0</v>
          </cell>
          <cell r="B68">
            <v>0</v>
          </cell>
          <cell r="C68">
            <v>0</v>
          </cell>
        </row>
        <row r="69">
          <cell r="A69">
            <v>0</v>
          </cell>
          <cell r="B69">
            <v>0</v>
          </cell>
          <cell r="C69">
            <v>0</v>
          </cell>
        </row>
        <row r="70">
          <cell r="A70">
            <v>0</v>
          </cell>
          <cell r="B70">
            <v>0</v>
          </cell>
          <cell r="C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</row>
        <row r="72">
          <cell r="A72">
            <v>0</v>
          </cell>
          <cell r="B72">
            <v>0</v>
          </cell>
          <cell r="C72">
            <v>0</v>
          </cell>
        </row>
        <row r="73">
          <cell r="A73">
            <v>0</v>
          </cell>
          <cell r="B73">
            <v>0</v>
          </cell>
          <cell r="C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</row>
        <row r="79">
          <cell r="A79">
            <v>0</v>
          </cell>
          <cell r="B79">
            <v>0</v>
          </cell>
          <cell r="C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</row>
        <row r="81">
          <cell r="A81">
            <v>0</v>
          </cell>
          <cell r="B81">
            <v>0</v>
          </cell>
          <cell r="C81">
            <v>0</v>
          </cell>
        </row>
        <row r="82">
          <cell r="A82">
            <v>0</v>
          </cell>
          <cell r="B82">
            <v>0</v>
          </cell>
          <cell r="C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</row>
        <row r="84">
          <cell r="A84">
            <v>0</v>
          </cell>
          <cell r="B84">
            <v>0</v>
          </cell>
          <cell r="C84">
            <v>0</v>
          </cell>
        </row>
        <row r="85">
          <cell r="A85">
            <v>0</v>
          </cell>
          <cell r="B85">
            <v>0</v>
          </cell>
          <cell r="C85">
            <v>0</v>
          </cell>
        </row>
        <row r="86">
          <cell r="A86">
            <v>0</v>
          </cell>
          <cell r="B86">
            <v>0</v>
          </cell>
          <cell r="C86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月菜單"/>
      <sheetName val="第一週"/>
      <sheetName val="第二週"/>
      <sheetName val="第三週"/>
      <sheetName val="第四週"/>
    </sheetNames>
    <sheetDataSet>
      <sheetData sheetId="0"/>
      <sheetData sheetId="1">
        <row r="40">
          <cell r="E40">
            <v>696.19071526983168</v>
          </cell>
        </row>
      </sheetData>
      <sheetData sheetId="2">
        <row r="40">
          <cell r="E40">
            <v>704.17199653007503</v>
          </cell>
        </row>
      </sheetData>
      <sheetData sheetId="3">
        <row r="37">
          <cell r="E37">
            <v>682.26875744342988</v>
          </cell>
        </row>
      </sheetData>
      <sheetData sheetId="4">
        <row r="37">
          <cell r="E37">
            <v>802.90832807914751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0"/>
  <sheetViews>
    <sheetView topLeftCell="A15" workbookViewId="0"/>
  </sheetViews>
  <sheetFormatPr defaultColWidth="14.44140625" defaultRowHeight="15" customHeight="1"/>
  <cols>
    <col min="1" max="1" width="2.33203125" customWidth="1"/>
    <col min="2" max="2" width="9.6640625" customWidth="1"/>
    <col min="3" max="3" width="4.33203125" customWidth="1"/>
    <col min="4" max="4" width="12.88671875" customWidth="1"/>
    <col min="5" max="5" width="19.6640625" customWidth="1"/>
    <col min="6" max="6" width="20.109375" customWidth="1"/>
    <col min="7" max="7" width="15.109375" customWidth="1"/>
    <col min="8" max="8" width="18.44140625" customWidth="1"/>
    <col min="9" max="9" width="11.6640625" customWidth="1"/>
    <col min="10" max="10" width="11.88671875" hidden="1" customWidth="1"/>
    <col min="11" max="11" width="10.6640625" customWidth="1"/>
    <col min="12" max="12" width="16.6640625" customWidth="1"/>
    <col min="13" max="26" width="8" customWidth="1"/>
  </cols>
  <sheetData>
    <row r="1" spans="1:26" ht="38.25" customHeight="1">
      <c r="A1" s="1"/>
      <c r="B1" s="385" t="s">
        <v>0</v>
      </c>
      <c r="C1" s="386"/>
      <c r="D1" s="386"/>
      <c r="E1" s="386"/>
      <c r="F1" s="386"/>
      <c r="G1" s="386"/>
      <c r="H1" s="386"/>
      <c r="I1" s="387"/>
      <c r="J1" s="2"/>
      <c r="K1" s="3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8" customHeight="1">
      <c r="A2" s="1"/>
      <c r="B2" s="4" t="s">
        <v>1</v>
      </c>
      <c r="C2" s="5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7" t="s">
        <v>8</v>
      </c>
      <c r="J2" s="7" t="s">
        <v>9</v>
      </c>
      <c r="K2" s="8" t="s">
        <v>10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8.25" hidden="1" customHeight="1">
      <c r="A3" s="1"/>
      <c r="B3" s="9"/>
      <c r="C3" s="10" t="s">
        <v>11</v>
      </c>
      <c r="D3" s="11"/>
      <c r="E3" s="11"/>
      <c r="F3" s="11"/>
      <c r="G3" s="11"/>
      <c r="H3" s="11"/>
      <c r="I3" s="12"/>
      <c r="J3" s="13"/>
      <c r="K3" s="14">
        <f>[2]第一週!E40</f>
        <v>696.19071526983168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8.25" hidden="1" customHeight="1">
      <c r="A4" s="1"/>
      <c r="B4" s="15"/>
      <c r="C4" s="16" t="s">
        <v>12</v>
      </c>
      <c r="D4" s="17"/>
      <c r="E4" s="18"/>
      <c r="F4" s="19"/>
      <c r="G4" s="13"/>
      <c r="H4" s="13"/>
      <c r="I4" s="13"/>
      <c r="J4" s="17"/>
      <c r="K4" s="20">
        <f>'0601-0602'!L38</f>
        <v>655.57166515046958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8.25" hidden="1" customHeight="1">
      <c r="A5" s="1"/>
      <c r="B5" s="15"/>
      <c r="C5" s="21" t="s">
        <v>13</v>
      </c>
      <c r="D5" s="388"/>
      <c r="E5" s="389"/>
      <c r="F5" s="17"/>
      <c r="G5" s="13"/>
      <c r="H5" s="18"/>
      <c r="I5" s="13"/>
      <c r="J5" s="13"/>
      <c r="K5" s="20">
        <f>'0601-0602'!S38</f>
        <v>709.57624716553289</v>
      </c>
      <c r="L5" s="2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8.25" customHeight="1">
      <c r="A6" s="1"/>
      <c r="B6" s="15" t="s">
        <v>14</v>
      </c>
      <c r="C6" s="16" t="s">
        <v>15</v>
      </c>
      <c r="D6" s="17" t="s">
        <v>16</v>
      </c>
      <c r="E6" s="17" t="s">
        <v>17</v>
      </c>
      <c r="F6" s="17" t="s">
        <v>18</v>
      </c>
      <c r="G6" s="13" t="s">
        <v>19</v>
      </c>
      <c r="H6" s="17" t="s">
        <v>20</v>
      </c>
      <c r="I6" s="23"/>
      <c r="J6" s="17"/>
      <c r="K6" s="14">
        <f>'0601-0602'!Z38</f>
        <v>685.87912788473795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8.25" customHeight="1">
      <c r="A7" s="1"/>
      <c r="B7" s="24" t="s">
        <v>21</v>
      </c>
      <c r="C7" s="25" t="s">
        <v>22</v>
      </c>
      <c r="D7" s="26" t="s">
        <v>23</v>
      </c>
      <c r="E7" s="27" t="s">
        <v>24</v>
      </c>
      <c r="F7" s="27" t="s">
        <v>25</v>
      </c>
      <c r="G7" s="27" t="s">
        <v>19</v>
      </c>
      <c r="H7" s="28" t="s">
        <v>26</v>
      </c>
      <c r="I7" s="29"/>
      <c r="J7" s="27"/>
      <c r="K7" s="30">
        <f>'0601-0602'!AG38</f>
        <v>723.95789694176801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8.25" customHeight="1">
      <c r="A8" s="1"/>
      <c r="B8" s="9" t="s">
        <v>27</v>
      </c>
      <c r="C8" s="10" t="s">
        <v>11</v>
      </c>
      <c r="D8" s="11" t="s">
        <v>28</v>
      </c>
      <c r="E8" s="11" t="s">
        <v>29</v>
      </c>
      <c r="F8" s="11" t="s">
        <v>30</v>
      </c>
      <c r="G8" s="31" t="s">
        <v>31</v>
      </c>
      <c r="H8" s="11" t="s">
        <v>32</v>
      </c>
      <c r="I8" s="12"/>
      <c r="J8" s="11"/>
      <c r="K8" s="32">
        <f>'0605-0609'!E38</f>
        <v>674.25365658184728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8.25" customHeight="1">
      <c r="A9" s="1"/>
      <c r="B9" s="15" t="s">
        <v>33</v>
      </c>
      <c r="C9" s="16" t="s">
        <v>12</v>
      </c>
      <c r="D9" s="17" t="s">
        <v>16</v>
      </c>
      <c r="E9" s="13" t="s">
        <v>34</v>
      </c>
      <c r="F9" s="13" t="s">
        <v>35</v>
      </c>
      <c r="G9" s="13" t="s">
        <v>19</v>
      </c>
      <c r="H9" s="13" t="s">
        <v>36</v>
      </c>
      <c r="I9" s="33"/>
      <c r="J9" s="13"/>
      <c r="K9" s="34">
        <f>'0605-0609'!L38</f>
        <v>702.96784211580837</v>
      </c>
      <c r="L9" s="35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8.25" customHeight="1">
      <c r="A10" s="1"/>
      <c r="B10" s="15" t="s">
        <v>37</v>
      </c>
      <c r="C10" s="21" t="s">
        <v>13</v>
      </c>
      <c r="D10" s="388" t="s">
        <v>38</v>
      </c>
      <c r="E10" s="389"/>
      <c r="F10" s="17"/>
      <c r="G10" s="13" t="s">
        <v>19</v>
      </c>
      <c r="H10" s="13" t="s">
        <v>39</v>
      </c>
      <c r="I10" s="13" t="s">
        <v>40</v>
      </c>
      <c r="J10" s="18"/>
      <c r="K10" s="14">
        <f>'0605-0609'!S38</f>
        <v>776.13329483265943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8.25" customHeight="1">
      <c r="A11" s="1"/>
      <c r="B11" s="15" t="s">
        <v>41</v>
      </c>
      <c r="C11" s="16" t="s">
        <v>15</v>
      </c>
      <c r="D11" s="17" t="s">
        <v>16</v>
      </c>
      <c r="E11" s="36" t="s">
        <v>42</v>
      </c>
      <c r="F11" s="19" t="s">
        <v>43</v>
      </c>
      <c r="G11" s="17" t="s">
        <v>19</v>
      </c>
      <c r="H11" s="13" t="s">
        <v>44</v>
      </c>
      <c r="I11" s="23" t="s">
        <v>45</v>
      </c>
      <c r="J11" s="17"/>
      <c r="K11" s="20">
        <f>'0605-0609'!Z38</f>
        <v>691.39085380422728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8.25" customHeight="1">
      <c r="A12" s="1"/>
      <c r="B12" s="37" t="s">
        <v>46</v>
      </c>
      <c r="C12" s="38" t="s">
        <v>22</v>
      </c>
      <c r="D12" s="39" t="s">
        <v>23</v>
      </c>
      <c r="E12" s="40" t="s">
        <v>47</v>
      </c>
      <c r="F12" s="40" t="s">
        <v>48</v>
      </c>
      <c r="G12" s="41" t="s">
        <v>31</v>
      </c>
      <c r="H12" s="40" t="s">
        <v>49</v>
      </c>
      <c r="I12" s="42"/>
      <c r="J12" s="40"/>
      <c r="K12" s="43">
        <f>'0605-0609'!AG38</f>
        <v>660.66043878982168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8.25" customHeight="1">
      <c r="A13" s="1"/>
      <c r="B13" s="9" t="s">
        <v>50</v>
      </c>
      <c r="C13" s="10" t="s">
        <v>11</v>
      </c>
      <c r="D13" s="11" t="s">
        <v>28</v>
      </c>
      <c r="E13" s="11" t="s">
        <v>51</v>
      </c>
      <c r="F13" s="11" t="s">
        <v>52</v>
      </c>
      <c r="G13" s="31" t="s">
        <v>31</v>
      </c>
      <c r="H13" s="11" t="s">
        <v>53</v>
      </c>
      <c r="I13" s="44"/>
      <c r="J13" s="45"/>
      <c r="K13" s="32">
        <f>'0612-0616'!E38</f>
        <v>670.35117757417891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8.25" customHeight="1">
      <c r="A14" s="1"/>
      <c r="B14" s="15" t="s">
        <v>54</v>
      </c>
      <c r="C14" s="16" t="s">
        <v>12</v>
      </c>
      <c r="D14" s="17" t="s">
        <v>16</v>
      </c>
      <c r="E14" s="13" t="s">
        <v>55</v>
      </c>
      <c r="F14" s="13" t="s">
        <v>56</v>
      </c>
      <c r="G14" s="17" t="s">
        <v>19</v>
      </c>
      <c r="H14" s="13" t="s">
        <v>57</v>
      </c>
      <c r="I14" s="13"/>
      <c r="J14" s="13"/>
      <c r="K14" s="34">
        <f>'0612-0616'!L38</f>
        <v>668.27414345822478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8.25" customHeight="1">
      <c r="A15" s="1"/>
      <c r="B15" s="15" t="s">
        <v>58</v>
      </c>
      <c r="C15" s="21" t="s">
        <v>13</v>
      </c>
      <c r="D15" s="388" t="s">
        <v>59</v>
      </c>
      <c r="E15" s="389"/>
      <c r="F15" s="46" t="s">
        <v>60</v>
      </c>
      <c r="G15" s="17"/>
      <c r="H15" s="17"/>
      <c r="I15" s="13" t="s">
        <v>40</v>
      </c>
      <c r="J15" s="17"/>
      <c r="K15" s="14">
        <f>'0612-0616'!S38</f>
        <v>708.07926995865273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8.25" customHeight="1">
      <c r="A16" s="1"/>
      <c r="B16" s="47" t="s">
        <v>61</v>
      </c>
      <c r="C16" s="16" t="s">
        <v>15</v>
      </c>
      <c r="D16" s="17" t="s">
        <v>16</v>
      </c>
      <c r="E16" s="17" t="s">
        <v>62</v>
      </c>
      <c r="F16" s="17" t="s">
        <v>63</v>
      </c>
      <c r="G16" s="17" t="s">
        <v>19</v>
      </c>
      <c r="H16" s="13" t="s">
        <v>64</v>
      </c>
      <c r="I16" s="23" t="s">
        <v>65</v>
      </c>
      <c r="J16" s="17"/>
      <c r="K16" s="14">
        <f>'0612-0616'!Z38</f>
        <v>814.9767536110453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8.25" customHeight="1">
      <c r="A17" s="1"/>
      <c r="B17" s="48" t="s">
        <v>66</v>
      </c>
      <c r="C17" s="38" t="s">
        <v>22</v>
      </c>
      <c r="D17" s="39" t="s">
        <v>23</v>
      </c>
      <c r="E17" s="40" t="s">
        <v>67</v>
      </c>
      <c r="F17" s="40" t="s">
        <v>68</v>
      </c>
      <c r="G17" s="49" t="s">
        <v>31</v>
      </c>
      <c r="H17" s="40" t="s">
        <v>69</v>
      </c>
      <c r="I17" s="40"/>
      <c r="J17" s="40"/>
      <c r="K17" s="43">
        <f>'0612-0616'!AG38</f>
        <v>730.89415948707676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8.25" customHeight="1">
      <c r="A18" s="1"/>
      <c r="B18" s="50" t="s">
        <v>70</v>
      </c>
      <c r="C18" s="51" t="s">
        <v>11</v>
      </c>
      <c r="D18" s="11" t="s">
        <v>28</v>
      </c>
      <c r="E18" s="11" t="s">
        <v>71</v>
      </c>
      <c r="F18" s="13" t="s">
        <v>72</v>
      </c>
      <c r="G18" s="11" t="s">
        <v>19</v>
      </c>
      <c r="H18" s="17" t="s">
        <v>73</v>
      </c>
      <c r="I18" s="52"/>
      <c r="J18" s="53"/>
      <c r="K18" s="54">
        <f>'0619-0623'!E38</f>
        <v>666.96745414473321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8.25" customHeight="1">
      <c r="A19" s="1"/>
      <c r="B19" s="50" t="s">
        <v>74</v>
      </c>
      <c r="C19" s="16" t="s">
        <v>12</v>
      </c>
      <c r="D19" s="17" t="s">
        <v>16</v>
      </c>
      <c r="E19" s="13" t="s">
        <v>75</v>
      </c>
      <c r="F19" s="13" t="s">
        <v>76</v>
      </c>
      <c r="G19" s="13" t="s">
        <v>19</v>
      </c>
      <c r="H19" s="13" t="s">
        <v>77</v>
      </c>
      <c r="I19" s="13"/>
      <c r="J19" s="13"/>
      <c r="K19" s="54">
        <f>'0619-0623'!L38</f>
        <v>666.26132756132756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8.25" customHeight="1">
      <c r="A20" s="1"/>
      <c r="B20" s="47" t="s">
        <v>78</v>
      </c>
      <c r="C20" s="21" t="s">
        <v>13</v>
      </c>
      <c r="D20" s="388" t="s">
        <v>79</v>
      </c>
      <c r="E20" s="389"/>
      <c r="F20" s="17"/>
      <c r="G20" s="13" t="s">
        <v>19</v>
      </c>
      <c r="H20" s="17"/>
      <c r="I20" s="13" t="s">
        <v>40</v>
      </c>
      <c r="J20" s="17"/>
      <c r="K20" s="14">
        <f>'0619-0623'!S38</f>
        <v>683.21428571428578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8.25" customHeight="1">
      <c r="A21" s="1"/>
      <c r="B21" s="15" t="s">
        <v>80</v>
      </c>
      <c r="C21" s="16" t="s">
        <v>15</v>
      </c>
      <c r="D21" s="390" t="s">
        <v>81</v>
      </c>
      <c r="E21" s="391"/>
      <c r="F21" s="391"/>
      <c r="G21" s="391"/>
      <c r="H21" s="391"/>
      <c r="I21" s="392"/>
      <c r="J21" s="18"/>
      <c r="K21" s="55">
        <f>'0619-0623'!Z38</f>
        <v>649.90151515151513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8.25" customHeight="1">
      <c r="A22" s="1"/>
      <c r="B22" s="48" t="s">
        <v>82</v>
      </c>
      <c r="C22" s="38" t="s">
        <v>22</v>
      </c>
      <c r="D22" s="393"/>
      <c r="E22" s="394"/>
      <c r="F22" s="394"/>
      <c r="G22" s="394"/>
      <c r="H22" s="394"/>
      <c r="I22" s="395"/>
      <c r="J22" s="40"/>
      <c r="K22" s="56">
        <f>'0619-0623'!AG38</f>
        <v>721.08967766210958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6" customHeight="1">
      <c r="A23" s="1"/>
      <c r="B23" s="9" t="s">
        <v>83</v>
      </c>
      <c r="C23" s="10" t="s">
        <v>11</v>
      </c>
      <c r="D23" s="11" t="s">
        <v>28</v>
      </c>
      <c r="E23" s="11" t="s">
        <v>84</v>
      </c>
      <c r="F23" s="11" t="s">
        <v>85</v>
      </c>
      <c r="G23" s="31" t="s">
        <v>31</v>
      </c>
      <c r="H23" s="11" t="s">
        <v>86</v>
      </c>
      <c r="I23" s="11"/>
      <c r="J23" s="57"/>
      <c r="K23" s="32">
        <f>'0619-0623'!AG38</f>
        <v>721.08967766210958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6" customHeight="1">
      <c r="A24" s="1"/>
      <c r="B24" s="50" t="s">
        <v>87</v>
      </c>
      <c r="C24" s="16" t="s">
        <v>12</v>
      </c>
      <c r="D24" s="17" t="s">
        <v>16</v>
      </c>
      <c r="E24" s="13" t="s">
        <v>88</v>
      </c>
      <c r="F24" s="13" t="s">
        <v>89</v>
      </c>
      <c r="G24" s="13" t="s">
        <v>19</v>
      </c>
      <c r="H24" s="13" t="s">
        <v>90</v>
      </c>
      <c r="I24" s="13"/>
      <c r="J24" s="58"/>
      <c r="K24" s="14">
        <f>'0626-0630'!L38</f>
        <v>678.84453781512605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6" customHeight="1">
      <c r="A25" s="1"/>
      <c r="B25" s="15" t="s">
        <v>91</v>
      </c>
      <c r="C25" s="21" t="s">
        <v>13</v>
      </c>
      <c r="D25" s="388" t="s">
        <v>92</v>
      </c>
      <c r="E25" s="389"/>
      <c r="F25" s="17"/>
      <c r="G25" s="13" t="s">
        <v>19</v>
      </c>
      <c r="H25" s="17"/>
      <c r="I25" s="13" t="s">
        <v>40</v>
      </c>
      <c r="J25" s="59"/>
      <c r="K25" s="60">
        <f>'0626-0630'!S38</f>
        <v>718.28571428571433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6" customHeight="1">
      <c r="A26" s="1"/>
      <c r="B26" s="50" t="s">
        <v>93</v>
      </c>
      <c r="C26" s="51" t="s">
        <v>15</v>
      </c>
      <c r="D26" s="17" t="s">
        <v>16</v>
      </c>
      <c r="E26" s="17" t="s">
        <v>94</v>
      </c>
      <c r="F26" s="17" t="s">
        <v>95</v>
      </c>
      <c r="G26" s="17" t="s">
        <v>19</v>
      </c>
      <c r="H26" s="13" t="s">
        <v>96</v>
      </c>
      <c r="I26" s="23"/>
      <c r="J26" s="58"/>
      <c r="K26" s="61">
        <f>'0626-0630'!Z38</f>
        <v>804.37272727272727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6" customHeight="1">
      <c r="A27" s="62"/>
      <c r="B27" s="37" t="s">
        <v>97</v>
      </c>
      <c r="C27" s="38" t="s">
        <v>22</v>
      </c>
      <c r="D27" s="39" t="s">
        <v>23</v>
      </c>
      <c r="E27" s="17" t="s">
        <v>98</v>
      </c>
      <c r="F27" s="17" t="s">
        <v>99</v>
      </c>
      <c r="G27" s="49" t="s">
        <v>31</v>
      </c>
      <c r="H27" s="13" t="s">
        <v>100</v>
      </c>
      <c r="I27" s="63"/>
      <c r="J27" s="64"/>
      <c r="K27" s="65">
        <f>'0626-0630'!AG38</f>
        <v>725.05714285714282</v>
      </c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</row>
    <row r="28" spans="1:26" ht="20.25" customHeight="1">
      <c r="A28" s="1"/>
      <c r="B28" s="377"/>
      <c r="C28" s="378"/>
      <c r="D28" s="378"/>
      <c r="E28" s="378"/>
      <c r="F28" s="378"/>
      <c r="G28" s="379"/>
      <c r="H28" s="380" t="s">
        <v>101</v>
      </c>
      <c r="I28" s="381"/>
      <c r="J28" s="381"/>
      <c r="K28" s="38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0.75" customHeight="1">
      <c r="A29" s="1"/>
      <c r="B29" s="382" t="s">
        <v>102</v>
      </c>
      <c r="C29" s="383"/>
      <c r="D29" s="383"/>
      <c r="E29" s="383"/>
      <c r="F29" s="383"/>
      <c r="G29" s="384"/>
      <c r="H29" s="66"/>
      <c r="I29" s="66"/>
      <c r="J29" s="67"/>
      <c r="K29" s="68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6.5" customHeight="1">
      <c r="A30" s="1"/>
      <c r="B30" s="382"/>
      <c r="C30" s="383"/>
      <c r="D30" s="383"/>
      <c r="E30" s="383"/>
      <c r="F30" s="383"/>
      <c r="G30" s="384"/>
      <c r="H30" s="66"/>
      <c r="I30" s="66"/>
      <c r="J30" s="67"/>
      <c r="K30" s="68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6.5" customHeight="1">
      <c r="A31" s="1"/>
      <c r="B31" s="382"/>
      <c r="C31" s="383"/>
      <c r="D31" s="383"/>
      <c r="E31" s="383"/>
      <c r="F31" s="383"/>
      <c r="G31" s="384"/>
      <c r="H31" s="66"/>
      <c r="I31" s="66"/>
      <c r="J31" s="67"/>
      <c r="K31" s="68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6.5" customHeight="1">
      <c r="A32" s="1"/>
      <c r="B32" s="382"/>
      <c r="C32" s="383"/>
      <c r="D32" s="383"/>
      <c r="E32" s="383"/>
      <c r="F32" s="383"/>
      <c r="G32" s="384"/>
      <c r="H32" s="66"/>
      <c r="I32" s="66"/>
      <c r="J32" s="67"/>
      <c r="K32" s="68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6.5" customHeight="1">
      <c r="A33" s="1"/>
      <c r="B33" s="382"/>
      <c r="C33" s="383"/>
      <c r="D33" s="383"/>
      <c r="E33" s="383"/>
      <c r="F33" s="383"/>
      <c r="G33" s="384"/>
      <c r="H33" s="66"/>
      <c r="I33" s="66"/>
      <c r="J33" s="67"/>
      <c r="K33" s="68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6.5" customHeight="1">
      <c r="A34" s="1"/>
      <c r="B34" s="1"/>
      <c r="C34" s="1"/>
      <c r="D34" s="67"/>
      <c r="E34" s="66"/>
      <c r="F34" s="66"/>
      <c r="G34" s="66"/>
      <c r="H34" s="66"/>
      <c r="I34" s="66"/>
      <c r="J34" s="67"/>
      <c r="K34" s="68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6.5" customHeight="1">
      <c r="A35" s="1"/>
      <c r="B35" s="1"/>
      <c r="C35" s="1"/>
      <c r="D35" s="67"/>
      <c r="E35" s="66"/>
      <c r="F35" s="66"/>
      <c r="G35" s="66"/>
      <c r="H35" s="66"/>
      <c r="I35" s="66"/>
      <c r="J35" s="67"/>
      <c r="K35" s="68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6.5" customHeight="1">
      <c r="A36" s="1"/>
      <c r="B36" s="1"/>
      <c r="C36" s="1"/>
      <c r="D36" s="67"/>
      <c r="E36" s="66"/>
      <c r="F36" s="66"/>
      <c r="G36" s="66"/>
      <c r="H36" s="66"/>
      <c r="I36" s="66"/>
      <c r="J36" s="67"/>
      <c r="K36" s="68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6.5" customHeight="1">
      <c r="A37" s="1"/>
      <c r="B37" s="1"/>
      <c r="C37" s="1"/>
      <c r="D37" s="67"/>
      <c r="E37" s="66"/>
      <c r="F37" s="66"/>
      <c r="G37" s="66"/>
      <c r="H37" s="66"/>
      <c r="I37" s="66"/>
      <c r="J37" s="67"/>
      <c r="K37" s="68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6.5" customHeight="1">
      <c r="A38" s="1"/>
      <c r="B38" s="1"/>
      <c r="C38" s="1"/>
      <c r="D38" s="67"/>
      <c r="E38" s="66"/>
      <c r="F38" s="66"/>
      <c r="G38" s="66"/>
      <c r="H38" s="66"/>
      <c r="I38" s="66"/>
      <c r="J38" s="67"/>
      <c r="K38" s="68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6.5" customHeight="1">
      <c r="A39" s="1"/>
      <c r="B39" s="1"/>
      <c r="C39" s="1"/>
      <c r="D39" s="67"/>
      <c r="E39" s="66"/>
      <c r="F39" s="66"/>
      <c r="G39" s="66"/>
      <c r="H39" s="66"/>
      <c r="I39" s="66"/>
      <c r="J39" s="67"/>
      <c r="K39" s="68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6.5" customHeight="1">
      <c r="A40" s="1"/>
      <c r="B40" s="1"/>
      <c r="C40" s="1"/>
      <c r="D40" s="67"/>
      <c r="E40" s="66"/>
      <c r="F40" s="66"/>
      <c r="G40" s="66"/>
      <c r="H40" s="66"/>
      <c r="I40" s="66"/>
      <c r="J40" s="67"/>
      <c r="K40" s="68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6.5" customHeight="1">
      <c r="A41" s="1"/>
      <c r="B41" s="1"/>
      <c r="C41" s="1"/>
      <c r="D41" s="67"/>
      <c r="E41" s="66"/>
      <c r="F41" s="66"/>
      <c r="G41" s="66"/>
      <c r="H41" s="66"/>
      <c r="I41" s="66"/>
      <c r="J41" s="67"/>
      <c r="K41" s="68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6.5" customHeight="1">
      <c r="A42" s="1"/>
      <c r="B42" s="1"/>
      <c r="C42" s="1"/>
      <c r="D42" s="67"/>
      <c r="E42" s="66"/>
      <c r="F42" s="66"/>
      <c r="G42" s="66"/>
      <c r="H42" s="66"/>
      <c r="I42" s="66"/>
      <c r="J42" s="67"/>
      <c r="K42" s="68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6.5" customHeight="1">
      <c r="A43" s="1"/>
      <c r="B43" s="1"/>
      <c r="C43" s="1"/>
      <c r="D43" s="67"/>
      <c r="E43" s="66"/>
      <c r="F43" s="66"/>
      <c r="G43" s="66"/>
      <c r="H43" s="66"/>
      <c r="I43" s="66"/>
      <c r="J43" s="67"/>
      <c r="K43" s="68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6.5" customHeight="1">
      <c r="A44" s="1"/>
      <c r="B44" s="1"/>
      <c r="C44" s="1"/>
      <c r="D44" s="67"/>
      <c r="E44" s="66"/>
      <c r="F44" s="66"/>
      <c r="G44" s="66"/>
      <c r="H44" s="66"/>
      <c r="I44" s="66"/>
      <c r="J44" s="67"/>
      <c r="K44" s="68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6.5" customHeight="1">
      <c r="A45" s="1"/>
      <c r="B45" s="1"/>
      <c r="C45" s="1"/>
      <c r="D45" s="67"/>
      <c r="E45" s="66"/>
      <c r="F45" s="66"/>
      <c r="G45" s="66"/>
      <c r="H45" s="66"/>
      <c r="I45" s="66"/>
      <c r="J45" s="67"/>
      <c r="K45" s="68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6.5" customHeight="1">
      <c r="A46" s="1"/>
      <c r="B46" s="1"/>
      <c r="C46" s="1"/>
      <c r="D46" s="67"/>
      <c r="E46" s="66"/>
      <c r="F46" s="66"/>
      <c r="G46" s="66"/>
      <c r="H46" s="66"/>
      <c r="I46" s="66"/>
      <c r="J46" s="67"/>
      <c r="K46" s="68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6.5" customHeight="1">
      <c r="A47" s="1"/>
      <c r="B47" s="1"/>
      <c r="C47" s="1"/>
      <c r="D47" s="67"/>
      <c r="E47" s="66"/>
      <c r="F47" s="66"/>
      <c r="G47" s="66"/>
      <c r="H47" s="66"/>
      <c r="I47" s="66"/>
      <c r="J47" s="67"/>
      <c r="K47" s="68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6.5" customHeight="1">
      <c r="A48" s="1"/>
      <c r="B48" s="1"/>
      <c r="C48" s="1"/>
      <c r="D48" s="67"/>
      <c r="E48" s="66"/>
      <c r="F48" s="66"/>
      <c r="G48" s="66"/>
      <c r="H48" s="66"/>
      <c r="I48" s="66"/>
      <c r="J48" s="67"/>
      <c r="K48" s="68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6.5" customHeight="1">
      <c r="A49" s="1"/>
      <c r="B49" s="1"/>
      <c r="C49" s="1"/>
      <c r="D49" s="67"/>
      <c r="E49" s="66"/>
      <c r="F49" s="66"/>
      <c r="G49" s="66"/>
      <c r="H49" s="66"/>
      <c r="I49" s="66"/>
      <c r="J49" s="67"/>
      <c r="K49" s="68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6.5" customHeight="1">
      <c r="A50" s="1"/>
      <c r="B50" s="1"/>
      <c r="C50" s="1"/>
      <c r="D50" s="67"/>
      <c r="E50" s="66"/>
      <c r="F50" s="66"/>
      <c r="G50" s="66"/>
      <c r="H50" s="66"/>
      <c r="I50" s="66"/>
      <c r="J50" s="67"/>
      <c r="K50" s="68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6.5" customHeight="1">
      <c r="A51" s="1"/>
      <c r="B51" s="1"/>
      <c r="C51" s="1"/>
      <c r="D51" s="67"/>
      <c r="E51" s="66"/>
      <c r="F51" s="66"/>
      <c r="G51" s="66"/>
      <c r="H51" s="66"/>
      <c r="I51" s="66"/>
      <c r="J51" s="67"/>
      <c r="K51" s="68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6.5" customHeight="1">
      <c r="A52" s="1"/>
      <c r="B52" s="1"/>
      <c r="C52" s="1"/>
      <c r="D52" s="67"/>
      <c r="E52" s="66"/>
      <c r="F52" s="66"/>
      <c r="G52" s="66"/>
      <c r="H52" s="66"/>
      <c r="I52" s="66"/>
      <c r="J52" s="67"/>
      <c r="K52" s="68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6.5" customHeight="1">
      <c r="A53" s="1"/>
      <c r="B53" s="1"/>
      <c r="C53" s="1"/>
      <c r="D53" s="67"/>
      <c r="E53" s="66"/>
      <c r="F53" s="66"/>
      <c r="G53" s="66"/>
      <c r="H53" s="66"/>
      <c r="I53" s="66"/>
      <c r="J53" s="67"/>
      <c r="K53" s="68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6.5" customHeight="1">
      <c r="A54" s="1"/>
      <c r="B54" s="1"/>
      <c r="C54" s="1"/>
      <c r="D54" s="67"/>
      <c r="E54" s="66"/>
      <c r="F54" s="66"/>
      <c r="G54" s="66"/>
      <c r="H54" s="66"/>
      <c r="I54" s="66"/>
      <c r="J54" s="67"/>
      <c r="K54" s="68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6.5" customHeight="1">
      <c r="A55" s="1"/>
      <c r="B55" s="1"/>
      <c r="C55" s="1"/>
      <c r="D55" s="67"/>
      <c r="E55" s="66"/>
      <c r="F55" s="66"/>
      <c r="G55" s="66"/>
      <c r="H55" s="66"/>
      <c r="I55" s="66"/>
      <c r="J55" s="67"/>
      <c r="K55" s="68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6.5" customHeight="1">
      <c r="A56" s="1"/>
      <c r="B56" s="1"/>
      <c r="C56" s="1"/>
      <c r="D56" s="67"/>
      <c r="E56" s="66"/>
      <c r="F56" s="66"/>
      <c r="G56" s="66"/>
      <c r="H56" s="66"/>
      <c r="I56" s="66"/>
      <c r="J56" s="67"/>
      <c r="K56" s="68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6.5" customHeight="1">
      <c r="A57" s="1"/>
      <c r="B57" s="1"/>
      <c r="C57" s="1"/>
      <c r="D57" s="67"/>
      <c r="E57" s="66"/>
      <c r="F57" s="66"/>
      <c r="G57" s="66"/>
      <c r="H57" s="66"/>
      <c r="I57" s="66"/>
      <c r="J57" s="67"/>
      <c r="K57" s="68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6.5" customHeight="1">
      <c r="A58" s="1"/>
      <c r="B58" s="1"/>
      <c r="C58" s="1"/>
      <c r="D58" s="67"/>
      <c r="E58" s="66"/>
      <c r="F58" s="66"/>
      <c r="G58" s="66"/>
      <c r="H58" s="66"/>
      <c r="I58" s="66"/>
      <c r="J58" s="67"/>
      <c r="K58" s="68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6.5" customHeight="1">
      <c r="A59" s="1"/>
      <c r="B59" s="1"/>
      <c r="C59" s="1"/>
      <c r="D59" s="67"/>
      <c r="E59" s="66"/>
      <c r="F59" s="66"/>
      <c r="G59" s="66"/>
      <c r="H59" s="66"/>
      <c r="I59" s="66"/>
      <c r="J59" s="67"/>
      <c r="K59" s="68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6.5" customHeight="1">
      <c r="A60" s="1"/>
      <c r="B60" s="1"/>
      <c r="C60" s="1"/>
      <c r="D60" s="67"/>
      <c r="E60" s="66"/>
      <c r="F60" s="66"/>
      <c r="G60" s="66"/>
      <c r="H60" s="66"/>
      <c r="I60" s="66"/>
      <c r="J60" s="67"/>
      <c r="K60" s="68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6.5" customHeight="1">
      <c r="A61" s="1"/>
      <c r="B61" s="1"/>
      <c r="C61" s="1"/>
      <c r="D61" s="67"/>
      <c r="E61" s="66"/>
      <c r="F61" s="66"/>
      <c r="G61" s="66"/>
      <c r="H61" s="66"/>
      <c r="I61" s="66"/>
      <c r="J61" s="67"/>
      <c r="K61" s="68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6.5" customHeight="1">
      <c r="A62" s="1"/>
      <c r="B62" s="1"/>
      <c r="C62" s="1"/>
      <c r="D62" s="67"/>
      <c r="E62" s="66"/>
      <c r="F62" s="66"/>
      <c r="G62" s="66"/>
      <c r="H62" s="66"/>
      <c r="I62" s="66"/>
      <c r="J62" s="67"/>
      <c r="K62" s="68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6.5" customHeight="1">
      <c r="A63" s="1"/>
      <c r="B63" s="1"/>
      <c r="C63" s="1"/>
      <c r="D63" s="67"/>
      <c r="E63" s="66"/>
      <c r="F63" s="66"/>
      <c r="G63" s="66"/>
      <c r="H63" s="66"/>
      <c r="I63" s="66"/>
      <c r="J63" s="67"/>
      <c r="K63" s="68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6.5" customHeight="1">
      <c r="A64" s="1"/>
      <c r="B64" s="1"/>
      <c r="C64" s="1"/>
      <c r="D64" s="67"/>
      <c r="E64" s="66"/>
      <c r="F64" s="66"/>
      <c r="G64" s="66"/>
      <c r="H64" s="66"/>
      <c r="I64" s="66"/>
      <c r="J64" s="67"/>
      <c r="K64" s="68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6.5" customHeight="1">
      <c r="A65" s="1"/>
      <c r="B65" s="1"/>
      <c r="C65" s="1"/>
      <c r="D65" s="67"/>
      <c r="E65" s="66"/>
      <c r="F65" s="66"/>
      <c r="G65" s="66"/>
      <c r="H65" s="66"/>
      <c r="I65" s="66"/>
      <c r="J65" s="67"/>
      <c r="K65" s="68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6.5" customHeight="1">
      <c r="A66" s="1"/>
      <c r="B66" s="1"/>
      <c r="C66" s="1"/>
      <c r="D66" s="67"/>
      <c r="E66" s="66"/>
      <c r="F66" s="66"/>
      <c r="G66" s="66"/>
      <c r="H66" s="66"/>
      <c r="I66" s="66"/>
      <c r="J66" s="67"/>
      <c r="K66" s="68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6.5" customHeight="1">
      <c r="A67" s="1"/>
      <c r="B67" s="1"/>
      <c r="C67" s="1"/>
      <c r="D67" s="67"/>
      <c r="E67" s="66"/>
      <c r="F67" s="66"/>
      <c r="G67" s="66"/>
      <c r="H67" s="66"/>
      <c r="I67" s="66"/>
      <c r="J67" s="67"/>
      <c r="K67" s="68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6.5" customHeight="1">
      <c r="A68" s="1"/>
      <c r="B68" s="1"/>
      <c r="C68" s="1"/>
      <c r="D68" s="67"/>
      <c r="E68" s="66"/>
      <c r="F68" s="66"/>
      <c r="G68" s="66"/>
      <c r="H68" s="66"/>
      <c r="I68" s="66"/>
      <c r="J68" s="67"/>
      <c r="K68" s="68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6.5" customHeight="1">
      <c r="A69" s="1"/>
      <c r="B69" s="1"/>
      <c r="C69" s="1"/>
      <c r="D69" s="67"/>
      <c r="E69" s="66"/>
      <c r="F69" s="66"/>
      <c r="G69" s="66"/>
      <c r="H69" s="66"/>
      <c r="I69" s="66"/>
      <c r="J69" s="67"/>
      <c r="K69" s="68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6.5" customHeight="1">
      <c r="A70" s="1"/>
      <c r="B70" s="1"/>
      <c r="C70" s="1"/>
      <c r="D70" s="67"/>
      <c r="E70" s="66"/>
      <c r="F70" s="66"/>
      <c r="G70" s="66"/>
      <c r="H70" s="66"/>
      <c r="I70" s="66"/>
      <c r="J70" s="67"/>
      <c r="K70" s="68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6.5" customHeight="1">
      <c r="A71" s="1"/>
      <c r="B71" s="1"/>
      <c r="C71" s="1"/>
      <c r="D71" s="67"/>
      <c r="E71" s="66"/>
      <c r="F71" s="66"/>
      <c r="G71" s="66"/>
      <c r="H71" s="66"/>
      <c r="I71" s="66"/>
      <c r="J71" s="67"/>
      <c r="K71" s="68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6.5" customHeight="1">
      <c r="A72" s="1"/>
      <c r="B72" s="1"/>
      <c r="C72" s="1"/>
      <c r="D72" s="67"/>
      <c r="E72" s="66"/>
      <c r="F72" s="66"/>
      <c r="G72" s="66"/>
      <c r="H72" s="66"/>
      <c r="I72" s="66"/>
      <c r="J72" s="67"/>
      <c r="K72" s="68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6.5" customHeight="1">
      <c r="A73" s="1"/>
      <c r="B73" s="1"/>
      <c r="C73" s="1"/>
      <c r="D73" s="67"/>
      <c r="E73" s="66"/>
      <c r="F73" s="66"/>
      <c r="G73" s="66"/>
      <c r="H73" s="66"/>
      <c r="I73" s="66"/>
      <c r="J73" s="67"/>
      <c r="K73" s="68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6.5" customHeight="1">
      <c r="A74" s="1"/>
      <c r="B74" s="1"/>
      <c r="C74" s="1"/>
      <c r="D74" s="67"/>
      <c r="E74" s="66"/>
      <c r="F74" s="66"/>
      <c r="G74" s="66"/>
      <c r="H74" s="66"/>
      <c r="I74" s="66"/>
      <c r="J74" s="67"/>
      <c r="K74" s="68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6.5" customHeight="1">
      <c r="A75" s="1"/>
      <c r="B75" s="1"/>
      <c r="C75" s="1"/>
      <c r="D75" s="67"/>
      <c r="E75" s="66"/>
      <c r="F75" s="66"/>
      <c r="G75" s="66"/>
      <c r="H75" s="66"/>
      <c r="I75" s="66"/>
      <c r="J75" s="67"/>
      <c r="K75" s="68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6.5" customHeight="1">
      <c r="A76" s="1"/>
      <c r="B76" s="1"/>
      <c r="C76" s="1"/>
      <c r="D76" s="67"/>
      <c r="E76" s="66"/>
      <c r="F76" s="66"/>
      <c r="G76" s="66"/>
      <c r="H76" s="66"/>
      <c r="I76" s="66"/>
      <c r="J76" s="67"/>
      <c r="K76" s="68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6.5" customHeight="1">
      <c r="A77" s="1"/>
      <c r="B77" s="1"/>
      <c r="C77" s="1"/>
      <c r="D77" s="67"/>
      <c r="E77" s="66"/>
      <c r="F77" s="66"/>
      <c r="G77" s="66"/>
      <c r="H77" s="66"/>
      <c r="I77" s="66"/>
      <c r="J77" s="67"/>
      <c r="K77" s="68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6.5" customHeight="1">
      <c r="A78" s="1"/>
      <c r="B78" s="1"/>
      <c r="C78" s="1"/>
      <c r="D78" s="67"/>
      <c r="E78" s="66"/>
      <c r="F78" s="66"/>
      <c r="G78" s="66"/>
      <c r="H78" s="66"/>
      <c r="I78" s="66"/>
      <c r="J78" s="67"/>
      <c r="K78" s="68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6.5" customHeight="1">
      <c r="A79" s="1"/>
      <c r="B79" s="1"/>
      <c r="C79" s="1"/>
      <c r="D79" s="67"/>
      <c r="E79" s="66"/>
      <c r="F79" s="66"/>
      <c r="G79" s="66"/>
      <c r="H79" s="66"/>
      <c r="I79" s="66"/>
      <c r="J79" s="67"/>
      <c r="K79" s="68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6.5" customHeight="1">
      <c r="A80" s="1"/>
      <c r="B80" s="1"/>
      <c r="C80" s="1"/>
      <c r="D80" s="67"/>
      <c r="E80" s="66"/>
      <c r="F80" s="66"/>
      <c r="G80" s="66"/>
      <c r="H80" s="66"/>
      <c r="I80" s="66"/>
      <c r="J80" s="67"/>
      <c r="K80" s="68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6.5" customHeight="1">
      <c r="A81" s="1"/>
      <c r="B81" s="1"/>
      <c r="C81" s="1"/>
      <c r="D81" s="67"/>
      <c r="E81" s="66"/>
      <c r="F81" s="66"/>
      <c r="G81" s="66"/>
      <c r="H81" s="66"/>
      <c r="I81" s="66"/>
      <c r="J81" s="67"/>
      <c r="K81" s="68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6.5" customHeight="1">
      <c r="A82" s="1"/>
      <c r="B82" s="1"/>
      <c r="C82" s="1"/>
      <c r="D82" s="67"/>
      <c r="E82" s="66"/>
      <c r="F82" s="66"/>
      <c r="G82" s="66"/>
      <c r="H82" s="66"/>
      <c r="I82" s="66"/>
      <c r="J82" s="67"/>
      <c r="K82" s="68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6.5" customHeight="1">
      <c r="A83" s="1"/>
      <c r="B83" s="1"/>
      <c r="C83" s="1"/>
      <c r="D83" s="67"/>
      <c r="E83" s="66"/>
      <c r="F83" s="66"/>
      <c r="G83" s="66"/>
      <c r="H83" s="66"/>
      <c r="I83" s="66"/>
      <c r="J83" s="67"/>
      <c r="K83" s="68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6.5" customHeight="1">
      <c r="A84" s="1"/>
      <c r="B84" s="1"/>
      <c r="C84" s="1"/>
      <c r="D84" s="67"/>
      <c r="E84" s="66"/>
      <c r="F84" s="66"/>
      <c r="G84" s="66"/>
      <c r="H84" s="66"/>
      <c r="I84" s="66"/>
      <c r="J84" s="67"/>
      <c r="K84" s="68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6.5" customHeight="1">
      <c r="A85" s="1"/>
      <c r="B85" s="1"/>
      <c r="C85" s="1"/>
      <c r="D85" s="67"/>
      <c r="E85" s="66"/>
      <c r="F85" s="66"/>
      <c r="G85" s="66"/>
      <c r="H85" s="66"/>
      <c r="I85" s="66"/>
      <c r="J85" s="67"/>
      <c r="K85" s="68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6.5" customHeight="1">
      <c r="A86" s="1"/>
      <c r="B86" s="1"/>
      <c r="C86" s="1"/>
      <c r="D86" s="67"/>
      <c r="E86" s="66"/>
      <c r="F86" s="66"/>
      <c r="G86" s="66"/>
      <c r="H86" s="66"/>
      <c r="I86" s="66"/>
      <c r="J86" s="67"/>
      <c r="K86" s="68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6.5" customHeight="1">
      <c r="A87" s="1"/>
      <c r="B87" s="1"/>
      <c r="C87" s="1"/>
      <c r="D87" s="67"/>
      <c r="E87" s="66"/>
      <c r="F87" s="66"/>
      <c r="G87" s="66"/>
      <c r="H87" s="66"/>
      <c r="I87" s="66"/>
      <c r="J87" s="67"/>
      <c r="K87" s="68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6.5" customHeight="1">
      <c r="A88" s="1"/>
      <c r="B88" s="1"/>
      <c r="C88" s="1"/>
      <c r="D88" s="67"/>
      <c r="E88" s="66"/>
      <c r="F88" s="66"/>
      <c r="G88" s="66"/>
      <c r="H88" s="66"/>
      <c r="I88" s="66"/>
      <c r="J88" s="67"/>
      <c r="K88" s="68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6.5" customHeight="1">
      <c r="A89" s="1"/>
      <c r="B89" s="1"/>
      <c r="C89" s="1"/>
      <c r="D89" s="67"/>
      <c r="E89" s="66"/>
      <c r="F89" s="66"/>
      <c r="G89" s="66"/>
      <c r="H89" s="66"/>
      <c r="I89" s="66"/>
      <c r="J89" s="67"/>
      <c r="K89" s="68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6.5" customHeight="1">
      <c r="A90" s="1"/>
      <c r="B90" s="1"/>
      <c r="C90" s="1"/>
      <c r="D90" s="67"/>
      <c r="E90" s="66"/>
      <c r="F90" s="66"/>
      <c r="G90" s="66"/>
      <c r="H90" s="66"/>
      <c r="I90" s="66"/>
      <c r="J90" s="67"/>
      <c r="K90" s="68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6.5" customHeight="1">
      <c r="A91" s="1"/>
      <c r="B91" s="1"/>
      <c r="C91" s="1"/>
      <c r="D91" s="67"/>
      <c r="E91" s="66"/>
      <c r="F91" s="66"/>
      <c r="G91" s="66"/>
      <c r="H91" s="66"/>
      <c r="I91" s="66"/>
      <c r="J91" s="67"/>
      <c r="K91" s="68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6.5" customHeight="1">
      <c r="A92" s="1"/>
      <c r="B92" s="1"/>
      <c r="C92" s="1"/>
      <c r="D92" s="67"/>
      <c r="E92" s="66"/>
      <c r="F92" s="66"/>
      <c r="G92" s="66"/>
      <c r="H92" s="66"/>
      <c r="I92" s="66"/>
      <c r="J92" s="67"/>
      <c r="K92" s="68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6.5" customHeight="1">
      <c r="A93" s="1"/>
      <c r="B93" s="1"/>
      <c r="C93" s="1"/>
      <c r="D93" s="67"/>
      <c r="E93" s="66"/>
      <c r="F93" s="66"/>
      <c r="G93" s="66"/>
      <c r="H93" s="66"/>
      <c r="I93" s="66"/>
      <c r="J93" s="67"/>
      <c r="K93" s="68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6.5" customHeight="1">
      <c r="A94" s="1"/>
      <c r="B94" s="1"/>
      <c r="C94" s="1"/>
      <c r="D94" s="67"/>
      <c r="E94" s="66"/>
      <c r="F94" s="66"/>
      <c r="G94" s="66"/>
      <c r="H94" s="66"/>
      <c r="I94" s="66"/>
      <c r="J94" s="67"/>
      <c r="K94" s="68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6.5" customHeight="1">
      <c r="A95" s="1"/>
      <c r="B95" s="1"/>
      <c r="C95" s="1"/>
      <c r="D95" s="67"/>
      <c r="E95" s="66"/>
      <c r="F95" s="66"/>
      <c r="G95" s="66"/>
      <c r="H95" s="66"/>
      <c r="I95" s="66"/>
      <c r="J95" s="67"/>
      <c r="K95" s="68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6.5" customHeight="1">
      <c r="A96" s="1"/>
      <c r="B96" s="1"/>
      <c r="C96" s="1"/>
      <c r="D96" s="67"/>
      <c r="E96" s="66"/>
      <c r="F96" s="66"/>
      <c r="G96" s="66"/>
      <c r="H96" s="66"/>
      <c r="I96" s="66"/>
      <c r="J96" s="67"/>
      <c r="K96" s="68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6.5" customHeight="1">
      <c r="A97" s="1"/>
      <c r="B97" s="1"/>
      <c r="C97" s="1"/>
      <c r="D97" s="67"/>
      <c r="E97" s="66"/>
      <c r="F97" s="66"/>
      <c r="G97" s="66"/>
      <c r="H97" s="66"/>
      <c r="I97" s="66"/>
      <c r="J97" s="67"/>
      <c r="K97" s="68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6.5" customHeight="1">
      <c r="A98" s="1"/>
      <c r="B98" s="1"/>
      <c r="C98" s="1"/>
      <c r="D98" s="67"/>
      <c r="E98" s="66"/>
      <c r="F98" s="66"/>
      <c r="G98" s="66"/>
      <c r="H98" s="66"/>
      <c r="I98" s="66"/>
      <c r="J98" s="67"/>
      <c r="K98" s="68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6.5" customHeight="1">
      <c r="A99" s="1"/>
      <c r="B99" s="1"/>
      <c r="C99" s="1"/>
      <c r="D99" s="67"/>
      <c r="E99" s="66"/>
      <c r="F99" s="66"/>
      <c r="G99" s="66"/>
      <c r="H99" s="66"/>
      <c r="I99" s="66"/>
      <c r="J99" s="67"/>
      <c r="K99" s="68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6.5" customHeight="1">
      <c r="A100" s="1"/>
      <c r="B100" s="1"/>
      <c r="C100" s="1"/>
      <c r="D100" s="67"/>
      <c r="E100" s="66"/>
      <c r="F100" s="66"/>
      <c r="G100" s="66"/>
      <c r="H100" s="66"/>
      <c r="I100" s="66"/>
      <c r="J100" s="67"/>
      <c r="K100" s="68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6.5" customHeight="1">
      <c r="A101" s="1"/>
      <c r="B101" s="1"/>
      <c r="C101" s="1"/>
      <c r="D101" s="67"/>
      <c r="E101" s="66"/>
      <c r="F101" s="66"/>
      <c r="G101" s="66"/>
      <c r="H101" s="66"/>
      <c r="I101" s="66"/>
      <c r="J101" s="67"/>
      <c r="K101" s="68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6.5" customHeight="1">
      <c r="A102" s="1"/>
      <c r="B102" s="1"/>
      <c r="C102" s="1"/>
      <c r="D102" s="67"/>
      <c r="E102" s="66"/>
      <c r="F102" s="66"/>
      <c r="G102" s="66"/>
      <c r="H102" s="66"/>
      <c r="I102" s="66"/>
      <c r="J102" s="67"/>
      <c r="K102" s="68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6.5" customHeight="1">
      <c r="A103" s="1"/>
      <c r="B103" s="1"/>
      <c r="C103" s="1"/>
      <c r="D103" s="67"/>
      <c r="E103" s="66"/>
      <c r="F103" s="66"/>
      <c r="G103" s="66"/>
      <c r="H103" s="66"/>
      <c r="I103" s="66"/>
      <c r="J103" s="67"/>
      <c r="K103" s="68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6.5" customHeight="1">
      <c r="A104" s="1"/>
      <c r="B104" s="1"/>
      <c r="C104" s="1"/>
      <c r="D104" s="67"/>
      <c r="E104" s="66"/>
      <c r="F104" s="66"/>
      <c r="G104" s="66"/>
      <c r="H104" s="66"/>
      <c r="I104" s="66"/>
      <c r="J104" s="67"/>
      <c r="K104" s="68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6.5" customHeight="1">
      <c r="A105" s="1"/>
      <c r="B105" s="1"/>
      <c r="C105" s="1"/>
      <c r="D105" s="67"/>
      <c r="E105" s="66"/>
      <c r="F105" s="66"/>
      <c r="G105" s="66"/>
      <c r="H105" s="66"/>
      <c r="I105" s="66"/>
      <c r="J105" s="67"/>
      <c r="K105" s="68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6.5" customHeight="1">
      <c r="A106" s="1"/>
      <c r="B106" s="1"/>
      <c r="C106" s="1"/>
      <c r="D106" s="67"/>
      <c r="E106" s="66"/>
      <c r="F106" s="66"/>
      <c r="G106" s="66"/>
      <c r="H106" s="66"/>
      <c r="I106" s="66"/>
      <c r="J106" s="67"/>
      <c r="K106" s="68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6.5" customHeight="1">
      <c r="A107" s="1"/>
      <c r="B107" s="1"/>
      <c r="C107" s="1"/>
      <c r="D107" s="67"/>
      <c r="E107" s="66"/>
      <c r="F107" s="66"/>
      <c r="G107" s="66"/>
      <c r="H107" s="66"/>
      <c r="I107" s="66"/>
      <c r="J107" s="67"/>
      <c r="K107" s="68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6.5" customHeight="1">
      <c r="A108" s="1"/>
      <c r="B108" s="1"/>
      <c r="C108" s="1"/>
      <c r="D108" s="67"/>
      <c r="E108" s="66"/>
      <c r="F108" s="66"/>
      <c r="G108" s="66"/>
      <c r="H108" s="66"/>
      <c r="I108" s="66"/>
      <c r="J108" s="67"/>
      <c r="K108" s="68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6.5" customHeight="1">
      <c r="A109" s="1"/>
      <c r="B109" s="1"/>
      <c r="C109" s="1"/>
      <c r="D109" s="67"/>
      <c r="E109" s="66"/>
      <c r="F109" s="66"/>
      <c r="G109" s="66"/>
      <c r="H109" s="66"/>
      <c r="I109" s="66"/>
      <c r="J109" s="67"/>
      <c r="K109" s="68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6.5" customHeight="1">
      <c r="A110" s="1"/>
      <c r="B110" s="1"/>
      <c r="C110" s="1"/>
      <c r="D110" s="67"/>
      <c r="E110" s="66"/>
      <c r="F110" s="66"/>
      <c r="G110" s="66"/>
      <c r="H110" s="66"/>
      <c r="I110" s="66"/>
      <c r="J110" s="67"/>
      <c r="K110" s="68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6.5" customHeight="1">
      <c r="A111" s="1"/>
      <c r="B111" s="1"/>
      <c r="C111" s="1"/>
      <c r="D111" s="67"/>
      <c r="E111" s="66"/>
      <c r="F111" s="66"/>
      <c r="G111" s="66"/>
      <c r="H111" s="66"/>
      <c r="I111" s="66"/>
      <c r="J111" s="67"/>
      <c r="K111" s="68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6.5" customHeight="1">
      <c r="A112" s="1"/>
      <c r="B112" s="1"/>
      <c r="C112" s="1"/>
      <c r="D112" s="67"/>
      <c r="E112" s="66"/>
      <c r="F112" s="66"/>
      <c r="G112" s="66"/>
      <c r="H112" s="66"/>
      <c r="I112" s="66"/>
      <c r="J112" s="67"/>
      <c r="K112" s="68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6.5" customHeight="1">
      <c r="A113" s="1"/>
      <c r="B113" s="1"/>
      <c r="C113" s="1"/>
      <c r="D113" s="67"/>
      <c r="E113" s="66"/>
      <c r="F113" s="66"/>
      <c r="G113" s="66"/>
      <c r="H113" s="66"/>
      <c r="I113" s="66"/>
      <c r="J113" s="67"/>
      <c r="K113" s="68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6.5" customHeight="1">
      <c r="A114" s="1"/>
      <c r="B114" s="1"/>
      <c r="C114" s="1"/>
      <c r="D114" s="67"/>
      <c r="E114" s="66"/>
      <c r="F114" s="66"/>
      <c r="G114" s="66"/>
      <c r="H114" s="66"/>
      <c r="I114" s="66"/>
      <c r="J114" s="67"/>
      <c r="K114" s="68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6.5" customHeight="1">
      <c r="A115" s="1"/>
      <c r="B115" s="1"/>
      <c r="C115" s="1"/>
      <c r="D115" s="67"/>
      <c r="E115" s="66"/>
      <c r="F115" s="66"/>
      <c r="G115" s="66"/>
      <c r="H115" s="66"/>
      <c r="I115" s="66"/>
      <c r="J115" s="67"/>
      <c r="K115" s="68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6.5" customHeight="1">
      <c r="A116" s="1"/>
      <c r="B116" s="1"/>
      <c r="C116" s="1"/>
      <c r="D116" s="67"/>
      <c r="E116" s="66"/>
      <c r="F116" s="66"/>
      <c r="G116" s="66"/>
      <c r="H116" s="66"/>
      <c r="I116" s="66"/>
      <c r="J116" s="67"/>
      <c r="K116" s="68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6.5" customHeight="1">
      <c r="A117" s="1"/>
      <c r="B117" s="1"/>
      <c r="C117" s="1"/>
      <c r="D117" s="67"/>
      <c r="E117" s="66"/>
      <c r="F117" s="66"/>
      <c r="G117" s="66"/>
      <c r="H117" s="66"/>
      <c r="I117" s="66"/>
      <c r="J117" s="67"/>
      <c r="K117" s="68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6.5" customHeight="1">
      <c r="A118" s="1"/>
      <c r="B118" s="1"/>
      <c r="C118" s="1"/>
      <c r="D118" s="67"/>
      <c r="E118" s="66"/>
      <c r="F118" s="66"/>
      <c r="G118" s="66"/>
      <c r="H118" s="66"/>
      <c r="I118" s="66"/>
      <c r="J118" s="67"/>
      <c r="K118" s="68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6.5" customHeight="1">
      <c r="A119" s="1"/>
      <c r="B119" s="1"/>
      <c r="C119" s="1"/>
      <c r="D119" s="67"/>
      <c r="E119" s="66"/>
      <c r="F119" s="66"/>
      <c r="G119" s="66"/>
      <c r="H119" s="66"/>
      <c r="I119" s="66"/>
      <c r="J119" s="67"/>
      <c r="K119" s="68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6.5" customHeight="1">
      <c r="A120" s="1"/>
      <c r="B120" s="1"/>
      <c r="C120" s="1"/>
      <c r="D120" s="67"/>
      <c r="E120" s="66"/>
      <c r="F120" s="66"/>
      <c r="G120" s="66"/>
      <c r="H120" s="66"/>
      <c r="I120" s="66"/>
      <c r="J120" s="67"/>
      <c r="K120" s="68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6.5" customHeight="1">
      <c r="A121" s="1"/>
      <c r="B121" s="1"/>
      <c r="C121" s="1"/>
      <c r="D121" s="67"/>
      <c r="E121" s="66"/>
      <c r="F121" s="66"/>
      <c r="G121" s="66"/>
      <c r="H121" s="66"/>
      <c r="I121" s="66"/>
      <c r="J121" s="67"/>
      <c r="K121" s="68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6.5" customHeight="1">
      <c r="A122" s="1"/>
      <c r="B122" s="1"/>
      <c r="C122" s="1"/>
      <c r="D122" s="67"/>
      <c r="E122" s="66"/>
      <c r="F122" s="66"/>
      <c r="G122" s="66"/>
      <c r="H122" s="66"/>
      <c r="I122" s="66"/>
      <c r="J122" s="67"/>
      <c r="K122" s="68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6.5" customHeight="1">
      <c r="A123" s="1"/>
      <c r="B123" s="1"/>
      <c r="C123" s="1"/>
      <c r="D123" s="67"/>
      <c r="E123" s="66"/>
      <c r="F123" s="66"/>
      <c r="G123" s="66"/>
      <c r="H123" s="66"/>
      <c r="I123" s="66"/>
      <c r="J123" s="67"/>
      <c r="K123" s="68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6.5" customHeight="1">
      <c r="A124" s="1"/>
      <c r="B124" s="1"/>
      <c r="C124" s="1"/>
      <c r="D124" s="67"/>
      <c r="E124" s="66"/>
      <c r="F124" s="66"/>
      <c r="G124" s="66"/>
      <c r="H124" s="66"/>
      <c r="I124" s="66"/>
      <c r="J124" s="67"/>
      <c r="K124" s="68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6.5" customHeight="1">
      <c r="A125" s="1"/>
      <c r="B125" s="1"/>
      <c r="C125" s="1"/>
      <c r="D125" s="67"/>
      <c r="E125" s="66"/>
      <c r="F125" s="66"/>
      <c r="G125" s="66"/>
      <c r="H125" s="66"/>
      <c r="I125" s="66"/>
      <c r="J125" s="67"/>
      <c r="K125" s="68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6.5" customHeight="1">
      <c r="A126" s="1"/>
      <c r="B126" s="1"/>
      <c r="C126" s="1"/>
      <c r="D126" s="67"/>
      <c r="E126" s="66"/>
      <c r="F126" s="66"/>
      <c r="G126" s="66"/>
      <c r="H126" s="66"/>
      <c r="I126" s="66"/>
      <c r="J126" s="67"/>
      <c r="K126" s="68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6.5" customHeight="1">
      <c r="A127" s="1"/>
      <c r="B127" s="1"/>
      <c r="C127" s="1"/>
      <c r="D127" s="67"/>
      <c r="E127" s="66"/>
      <c r="F127" s="66"/>
      <c r="G127" s="66"/>
      <c r="H127" s="66"/>
      <c r="I127" s="66"/>
      <c r="J127" s="67"/>
      <c r="K127" s="68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6.5" customHeight="1">
      <c r="A128" s="1"/>
      <c r="B128" s="1"/>
      <c r="C128" s="1"/>
      <c r="D128" s="67"/>
      <c r="E128" s="66"/>
      <c r="F128" s="66"/>
      <c r="G128" s="66"/>
      <c r="H128" s="66"/>
      <c r="I128" s="66"/>
      <c r="J128" s="67"/>
      <c r="K128" s="68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6.5" customHeight="1">
      <c r="A129" s="1"/>
      <c r="B129" s="1"/>
      <c r="C129" s="1"/>
      <c r="D129" s="67"/>
      <c r="E129" s="66"/>
      <c r="F129" s="66"/>
      <c r="G129" s="66"/>
      <c r="H129" s="66"/>
      <c r="I129" s="66"/>
      <c r="J129" s="67"/>
      <c r="K129" s="68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6.5" customHeight="1">
      <c r="A130" s="1"/>
      <c r="B130" s="1"/>
      <c r="C130" s="1"/>
      <c r="D130" s="67"/>
      <c r="E130" s="66"/>
      <c r="F130" s="66"/>
      <c r="G130" s="66"/>
      <c r="H130" s="66"/>
      <c r="I130" s="66"/>
      <c r="J130" s="67"/>
      <c r="K130" s="68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6.5" customHeight="1">
      <c r="A131" s="1"/>
      <c r="B131" s="1"/>
      <c r="C131" s="1"/>
      <c r="D131" s="67"/>
      <c r="E131" s="66"/>
      <c r="F131" s="66"/>
      <c r="G131" s="66"/>
      <c r="H131" s="66"/>
      <c r="I131" s="66"/>
      <c r="J131" s="67"/>
      <c r="K131" s="68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6.5" customHeight="1">
      <c r="A132" s="1"/>
      <c r="B132" s="1"/>
      <c r="C132" s="1"/>
      <c r="D132" s="67"/>
      <c r="E132" s="66"/>
      <c r="F132" s="66"/>
      <c r="G132" s="66"/>
      <c r="H132" s="66"/>
      <c r="I132" s="66"/>
      <c r="J132" s="67"/>
      <c r="K132" s="68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6.5" customHeight="1">
      <c r="A133" s="1"/>
      <c r="B133" s="1"/>
      <c r="C133" s="1"/>
      <c r="D133" s="67"/>
      <c r="E133" s="66"/>
      <c r="F133" s="66"/>
      <c r="G133" s="66"/>
      <c r="H133" s="66"/>
      <c r="I133" s="66"/>
      <c r="J133" s="67"/>
      <c r="K133" s="68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6.5" customHeight="1">
      <c r="A134" s="1"/>
      <c r="B134" s="1"/>
      <c r="C134" s="1"/>
      <c r="D134" s="67"/>
      <c r="E134" s="66"/>
      <c r="F134" s="66"/>
      <c r="G134" s="66"/>
      <c r="H134" s="66"/>
      <c r="I134" s="66"/>
      <c r="J134" s="67"/>
      <c r="K134" s="68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6.5" customHeight="1">
      <c r="A135" s="1"/>
      <c r="B135" s="1"/>
      <c r="C135" s="1"/>
      <c r="D135" s="67"/>
      <c r="E135" s="66"/>
      <c r="F135" s="66"/>
      <c r="G135" s="66"/>
      <c r="H135" s="66"/>
      <c r="I135" s="66"/>
      <c r="J135" s="67"/>
      <c r="K135" s="68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6.5" customHeight="1">
      <c r="A136" s="1"/>
      <c r="B136" s="1"/>
      <c r="C136" s="1"/>
      <c r="D136" s="67"/>
      <c r="E136" s="66"/>
      <c r="F136" s="66"/>
      <c r="G136" s="66"/>
      <c r="H136" s="66"/>
      <c r="I136" s="66"/>
      <c r="J136" s="67"/>
      <c r="K136" s="68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6.5" customHeight="1">
      <c r="A137" s="1"/>
      <c r="B137" s="1"/>
      <c r="C137" s="1"/>
      <c r="D137" s="67"/>
      <c r="E137" s="66"/>
      <c r="F137" s="66"/>
      <c r="G137" s="66"/>
      <c r="H137" s="66"/>
      <c r="I137" s="66"/>
      <c r="J137" s="67"/>
      <c r="K137" s="68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6.5" customHeight="1">
      <c r="A138" s="1"/>
      <c r="B138" s="1"/>
      <c r="C138" s="1"/>
      <c r="D138" s="67"/>
      <c r="E138" s="66"/>
      <c r="F138" s="66"/>
      <c r="G138" s="66"/>
      <c r="H138" s="66"/>
      <c r="I138" s="66"/>
      <c r="J138" s="67"/>
      <c r="K138" s="68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6.5" customHeight="1">
      <c r="A139" s="1"/>
      <c r="B139" s="1"/>
      <c r="C139" s="1"/>
      <c r="D139" s="67"/>
      <c r="E139" s="66"/>
      <c r="F139" s="66"/>
      <c r="G139" s="66"/>
      <c r="H139" s="66"/>
      <c r="I139" s="66"/>
      <c r="J139" s="67"/>
      <c r="K139" s="68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6.5" customHeight="1">
      <c r="A140" s="1"/>
      <c r="B140" s="1"/>
      <c r="C140" s="1"/>
      <c r="D140" s="67"/>
      <c r="E140" s="66"/>
      <c r="F140" s="66"/>
      <c r="G140" s="66"/>
      <c r="H140" s="66"/>
      <c r="I140" s="66"/>
      <c r="J140" s="67"/>
      <c r="K140" s="68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6.5" customHeight="1">
      <c r="A141" s="1"/>
      <c r="B141" s="1"/>
      <c r="C141" s="1"/>
      <c r="D141" s="67"/>
      <c r="E141" s="66"/>
      <c r="F141" s="66"/>
      <c r="G141" s="66"/>
      <c r="H141" s="66"/>
      <c r="I141" s="66"/>
      <c r="J141" s="67"/>
      <c r="K141" s="68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6.5" customHeight="1">
      <c r="A142" s="1"/>
      <c r="B142" s="1"/>
      <c r="C142" s="1"/>
      <c r="D142" s="67"/>
      <c r="E142" s="66"/>
      <c r="F142" s="66"/>
      <c r="G142" s="66"/>
      <c r="H142" s="66"/>
      <c r="I142" s="66"/>
      <c r="J142" s="67"/>
      <c r="K142" s="68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6.5" customHeight="1">
      <c r="A143" s="1"/>
      <c r="B143" s="1"/>
      <c r="C143" s="1"/>
      <c r="D143" s="67"/>
      <c r="E143" s="66"/>
      <c r="F143" s="66"/>
      <c r="G143" s="66"/>
      <c r="H143" s="66"/>
      <c r="I143" s="66"/>
      <c r="J143" s="67"/>
      <c r="K143" s="68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6.5" customHeight="1">
      <c r="A144" s="1"/>
      <c r="B144" s="1"/>
      <c r="C144" s="1"/>
      <c r="D144" s="67"/>
      <c r="E144" s="66"/>
      <c r="F144" s="66"/>
      <c r="G144" s="66"/>
      <c r="H144" s="66"/>
      <c r="I144" s="66"/>
      <c r="J144" s="67"/>
      <c r="K144" s="68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6.5" customHeight="1">
      <c r="A145" s="1"/>
      <c r="B145" s="1"/>
      <c r="C145" s="1"/>
      <c r="D145" s="67"/>
      <c r="E145" s="66"/>
      <c r="F145" s="66"/>
      <c r="G145" s="66"/>
      <c r="H145" s="66"/>
      <c r="I145" s="66"/>
      <c r="J145" s="67"/>
      <c r="K145" s="68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6.5" customHeight="1">
      <c r="A146" s="1"/>
      <c r="B146" s="1"/>
      <c r="C146" s="1"/>
      <c r="D146" s="67"/>
      <c r="E146" s="66"/>
      <c r="F146" s="66"/>
      <c r="G146" s="66"/>
      <c r="H146" s="66"/>
      <c r="I146" s="66"/>
      <c r="J146" s="67"/>
      <c r="K146" s="68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6.5" customHeight="1">
      <c r="A147" s="1"/>
      <c r="B147" s="1"/>
      <c r="C147" s="1"/>
      <c r="D147" s="67"/>
      <c r="E147" s="66"/>
      <c r="F147" s="66"/>
      <c r="G147" s="66"/>
      <c r="H147" s="66"/>
      <c r="I147" s="66"/>
      <c r="J147" s="67"/>
      <c r="K147" s="68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6.5" customHeight="1">
      <c r="A148" s="1"/>
      <c r="B148" s="1"/>
      <c r="C148" s="1"/>
      <c r="D148" s="67"/>
      <c r="E148" s="66"/>
      <c r="F148" s="66"/>
      <c r="G148" s="66"/>
      <c r="H148" s="66"/>
      <c r="I148" s="66"/>
      <c r="J148" s="67"/>
      <c r="K148" s="68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6.5" customHeight="1">
      <c r="A149" s="1"/>
      <c r="B149" s="1"/>
      <c r="C149" s="1"/>
      <c r="D149" s="67"/>
      <c r="E149" s="66"/>
      <c r="F149" s="66"/>
      <c r="G149" s="66"/>
      <c r="H149" s="66"/>
      <c r="I149" s="66"/>
      <c r="J149" s="67"/>
      <c r="K149" s="68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6.5" customHeight="1">
      <c r="A150" s="1"/>
      <c r="B150" s="1"/>
      <c r="C150" s="1"/>
      <c r="D150" s="67"/>
      <c r="E150" s="66"/>
      <c r="F150" s="66"/>
      <c r="G150" s="66"/>
      <c r="H150" s="66"/>
      <c r="I150" s="66"/>
      <c r="J150" s="67"/>
      <c r="K150" s="68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6.5" customHeight="1">
      <c r="A151" s="1"/>
      <c r="B151" s="1"/>
      <c r="C151" s="1"/>
      <c r="D151" s="67"/>
      <c r="E151" s="66"/>
      <c r="F151" s="66"/>
      <c r="G151" s="66"/>
      <c r="H151" s="66"/>
      <c r="I151" s="66"/>
      <c r="J151" s="67"/>
      <c r="K151" s="68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6.5" customHeight="1">
      <c r="A152" s="1"/>
      <c r="B152" s="1"/>
      <c r="C152" s="1"/>
      <c r="D152" s="67"/>
      <c r="E152" s="66"/>
      <c r="F152" s="66"/>
      <c r="G152" s="66"/>
      <c r="H152" s="66"/>
      <c r="I152" s="66"/>
      <c r="J152" s="67"/>
      <c r="K152" s="68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6.5" customHeight="1">
      <c r="A153" s="1"/>
      <c r="B153" s="1"/>
      <c r="C153" s="1"/>
      <c r="D153" s="67"/>
      <c r="E153" s="66"/>
      <c r="F153" s="66"/>
      <c r="G153" s="66"/>
      <c r="H153" s="66"/>
      <c r="I153" s="66"/>
      <c r="J153" s="67"/>
      <c r="K153" s="68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6.5" customHeight="1">
      <c r="A154" s="1"/>
      <c r="B154" s="1"/>
      <c r="C154" s="1"/>
      <c r="D154" s="67"/>
      <c r="E154" s="66"/>
      <c r="F154" s="66"/>
      <c r="G154" s="66"/>
      <c r="H154" s="66"/>
      <c r="I154" s="66"/>
      <c r="J154" s="67"/>
      <c r="K154" s="68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6.5" customHeight="1">
      <c r="A155" s="1"/>
      <c r="B155" s="1"/>
      <c r="C155" s="1"/>
      <c r="D155" s="67"/>
      <c r="E155" s="66"/>
      <c r="F155" s="66"/>
      <c r="G155" s="66"/>
      <c r="H155" s="66"/>
      <c r="I155" s="66"/>
      <c r="J155" s="67"/>
      <c r="K155" s="68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6.5" customHeight="1">
      <c r="A156" s="1"/>
      <c r="B156" s="1"/>
      <c r="C156" s="1"/>
      <c r="D156" s="67"/>
      <c r="E156" s="66"/>
      <c r="F156" s="66"/>
      <c r="G156" s="66"/>
      <c r="H156" s="66"/>
      <c r="I156" s="66"/>
      <c r="J156" s="67"/>
      <c r="K156" s="68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6.5" customHeight="1">
      <c r="A157" s="1"/>
      <c r="B157" s="1"/>
      <c r="C157" s="1"/>
      <c r="D157" s="67"/>
      <c r="E157" s="66"/>
      <c r="F157" s="66"/>
      <c r="G157" s="66"/>
      <c r="H157" s="66"/>
      <c r="I157" s="66"/>
      <c r="J157" s="67"/>
      <c r="K157" s="68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6.5" customHeight="1">
      <c r="A158" s="1"/>
      <c r="B158" s="1"/>
      <c r="C158" s="1"/>
      <c r="D158" s="67"/>
      <c r="E158" s="66"/>
      <c r="F158" s="66"/>
      <c r="G158" s="66"/>
      <c r="H158" s="66"/>
      <c r="I158" s="66"/>
      <c r="J158" s="67"/>
      <c r="K158" s="68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6.5" customHeight="1">
      <c r="A159" s="1"/>
      <c r="B159" s="1"/>
      <c r="C159" s="1"/>
      <c r="D159" s="67"/>
      <c r="E159" s="66"/>
      <c r="F159" s="66"/>
      <c r="G159" s="66"/>
      <c r="H159" s="66"/>
      <c r="I159" s="66"/>
      <c r="J159" s="67"/>
      <c r="K159" s="68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6.5" customHeight="1">
      <c r="A160" s="1"/>
      <c r="B160" s="1"/>
      <c r="C160" s="1"/>
      <c r="D160" s="67"/>
      <c r="E160" s="66"/>
      <c r="F160" s="66"/>
      <c r="G160" s="66"/>
      <c r="H160" s="66"/>
      <c r="I160" s="66"/>
      <c r="J160" s="67"/>
      <c r="K160" s="68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6.5" customHeight="1">
      <c r="A161" s="1"/>
      <c r="B161" s="1"/>
      <c r="C161" s="1"/>
      <c r="D161" s="67"/>
      <c r="E161" s="66"/>
      <c r="F161" s="66"/>
      <c r="G161" s="66"/>
      <c r="H161" s="66"/>
      <c r="I161" s="66"/>
      <c r="J161" s="67"/>
      <c r="K161" s="68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6.5" customHeight="1">
      <c r="A162" s="1"/>
      <c r="B162" s="1"/>
      <c r="C162" s="1"/>
      <c r="D162" s="67"/>
      <c r="E162" s="66"/>
      <c r="F162" s="66"/>
      <c r="G162" s="66"/>
      <c r="H162" s="66"/>
      <c r="I162" s="66"/>
      <c r="J162" s="67"/>
      <c r="K162" s="68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6.5" customHeight="1">
      <c r="A163" s="1"/>
      <c r="B163" s="1"/>
      <c r="C163" s="1"/>
      <c r="D163" s="67"/>
      <c r="E163" s="66"/>
      <c r="F163" s="66"/>
      <c r="G163" s="66"/>
      <c r="H163" s="66"/>
      <c r="I163" s="66"/>
      <c r="J163" s="67"/>
      <c r="K163" s="68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6.5" customHeight="1">
      <c r="A164" s="1"/>
      <c r="B164" s="1"/>
      <c r="C164" s="1"/>
      <c r="D164" s="67"/>
      <c r="E164" s="66"/>
      <c r="F164" s="66"/>
      <c r="G164" s="66"/>
      <c r="H164" s="66"/>
      <c r="I164" s="66"/>
      <c r="J164" s="67"/>
      <c r="K164" s="68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6.5" customHeight="1">
      <c r="A165" s="1"/>
      <c r="B165" s="1"/>
      <c r="C165" s="1"/>
      <c r="D165" s="67"/>
      <c r="E165" s="66"/>
      <c r="F165" s="66"/>
      <c r="G165" s="66"/>
      <c r="H165" s="66"/>
      <c r="I165" s="66"/>
      <c r="J165" s="67"/>
      <c r="K165" s="68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6.5" customHeight="1">
      <c r="A166" s="1"/>
      <c r="B166" s="1"/>
      <c r="C166" s="1"/>
      <c r="D166" s="67"/>
      <c r="E166" s="66"/>
      <c r="F166" s="66"/>
      <c r="G166" s="66"/>
      <c r="H166" s="66"/>
      <c r="I166" s="66"/>
      <c r="J166" s="67"/>
      <c r="K166" s="68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6.5" customHeight="1">
      <c r="A167" s="1"/>
      <c r="B167" s="1"/>
      <c r="C167" s="1"/>
      <c r="D167" s="67"/>
      <c r="E167" s="66"/>
      <c r="F167" s="66"/>
      <c r="G167" s="66"/>
      <c r="H167" s="66"/>
      <c r="I167" s="66"/>
      <c r="J167" s="67"/>
      <c r="K167" s="68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6.5" customHeight="1">
      <c r="A168" s="1"/>
      <c r="B168" s="1"/>
      <c r="C168" s="1"/>
      <c r="D168" s="67"/>
      <c r="E168" s="66"/>
      <c r="F168" s="66"/>
      <c r="G168" s="66"/>
      <c r="H168" s="66"/>
      <c r="I168" s="66"/>
      <c r="J168" s="67"/>
      <c r="K168" s="68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6.5" customHeight="1">
      <c r="A169" s="1"/>
      <c r="B169" s="1"/>
      <c r="C169" s="1"/>
      <c r="D169" s="67"/>
      <c r="E169" s="66"/>
      <c r="F169" s="66"/>
      <c r="G169" s="66"/>
      <c r="H169" s="66"/>
      <c r="I169" s="66"/>
      <c r="J169" s="67"/>
      <c r="K169" s="68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6.5" customHeight="1">
      <c r="A170" s="1"/>
      <c r="B170" s="1"/>
      <c r="C170" s="1"/>
      <c r="D170" s="67"/>
      <c r="E170" s="66"/>
      <c r="F170" s="66"/>
      <c r="G170" s="66"/>
      <c r="H170" s="66"/>
      <c r="I170" s="66"/>
      <c r="J170" s="67"/>
      <c r="K170" s="68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6.5" customHeight="1">
      <c r="A171" s="1"/>
      <c r="B171" s="1"/>
      <c r="C171" s="1"/>
      <c r="D171" s="67"/>
      <c r="E171" s="66"/>
      <c r="F171" s="66"/>
      <c r="G171" s="66"/>
      <c r="H171" s="66"/>
      <c r="I171" s="66"/>
      <c r="J171" s="67"/>
      <c r="K171" s="68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6.5" customHeight="1">
      <c r="A172" s="1"/>
      <c r="B172" s="1"/>
      <c r="C172" s="1"/>
      <c r="D172" s="67"/>
      <c r="E172" s="66"/>
      <c r="F172" s="66"/>
      <c r="G172" s="66"/>
      <c r="H172" s="66"/>
      <c r="I172" s="66"/>
      <c r="J172" s="67"/>
      <c r="K172" s="68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6.5" customHeight="1">
      <c r="A173" s="1"/>
      <c r="B173" s="1"/>
      <c r="C173" s="1"/>
      <c r="D173" s="67"/>
      <c r="E173" s="66"/>
      <c r="F173" s="66"/>
      <c r="G173" s="66"/>
      <c r="H173" s="66"/>
      <c r="I173" s="66"/>
      <c r="J173" s="67"/>
      <c r="K173" s="68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6.5" customHeight="1">
      <c r="A174" s="1"/>
      <c r="B174" s="1"/>
      <c r="C174" s="1"/>
      <c r="D174" s="67"/>
      <c r="E174" s="66"/>
      <c r="F174" s="66"/>
      <c r="G174" s="66"/>
      <c r="H174" s="66"/>
      <c r="I174" s="66"/>
      <c r="J174" s="67"/>
      <c r="K174" s="68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6.5" customHeight="1">
      <c r="A175" s="1"/>
      <c r="B175" s="1"/>
      <c r="C175" s="1"/>
      <c r="D175" s="67"/>
      <c r="E175" s="66"/>
      <c r="F175" s="66"/>
      <c r="G175" s="66"/>
      <c r="H175" s="66"/>
      <c r="I175" s="66"/>
      <c r="J175" s="67"/>
      <c r="K175" s="68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6.5" customHeight="1">
      <c r="A176" s="1"/>
      <c r="B176" s="1"/>
      <c r="C176" s="1"/>
      <c r="D176" s="67"/>
      <c r="E176" s="66"/>
      <c r="F176" s="66"/>
      <c r="G176" s="66"/>
      <c r="H176" s="66"/>
      <c r="I176" s="66"/>
      <c r="J176" s="67"/>
      <c r="K176" s="68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6.5" customHeight="1">
      <c r="A177" s="1"/>
      <c r="B177" s="1"/>
      <c r="C177" s="1"/>
      <c r="D177" s="67"/>
      <c r="E177" s="66"/>
      <c r="F177" s="66"/>
      <c r="G177" s="66"/>
      <c r="H177" s="66"/>
      <c r="I177" s="66"/>
      <c r="J177" s="67"/>
      <c r="K177" s="68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6.5" customHeight="1">
      <c r="A178" s="1"/>
      <c r="B178" s="1"/>
      <c r="C178" s="1"/>
      <c r="D178" s="67"/>
      <c r="E178" s="66"/>
      <c r="F178" s="66"/>
      <c r="G178" s="66"/>
      <c r="H178" s="66"/>
      <c r="I178" s="66"/>
      <c r="J178" s="67"/>
      <c r="K178" s="68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6.5" customHeight="1">
      <c r="A179" s="1"/>
      <c r="B179" s="1"/>
      <c r="C179" s="1"/>
      <c r="D179" s="67"/>
      <c r="E179" s="66"/>
      <c r="F179" s="66"/>
      <c r="G179" s="66"/>
      <c r="H179" s="66"/>
      <c r="I179" s="66"/>
      <c r="J179" s="67"/>
      <c r="K179" s="68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6.5" customHeight="1">
      <c r="A180" s="1"/>
      <c r="B180" s="1"/>
      <c r="C180" s="1"/>
      <c r="D180" s="67"/>
      <c r="E180" s="66"/>
      <c r="F180" s="66"/>
      <c r="G180" s="66"/>
      <c r="H180" s="66"/>
      <c r="I180" s="66"/>
      <c r="J180" s="67"/>
      <c r="K180" s="68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6.5" customHeight="1">
      <c r="A181" s="1"/>
      <c r="B181" s="1"/>
      <c r="C181" s="1"/>
      <c r="D181" s="67"/>
      <c r="E181" s="66"/>
      <c r="F181" s="66"/>
      <c r="G181" s="66"/>
      <c r="H181" s="66"/>
      <c r="I181" s="66"/>
      <c r="J181" s="67"/>
      <c r="K181" s="68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6.5" customHeight="1">
      <c r="A182" s="1"/>
      <c r="B182" s="1"/>
      <c r="C182" s="1"/>
      <c r="D182" s="67"/>
      <c r="E182" s="66"/>
      <c r="F182" s="66"/>
      <c r="G182" s="66"/>
      <c r="H182" s="66"/>
      <c r="I182" s="66"/>
      <c r="J182" s="67"/>
      <c r="K182" s="68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6.5" customHeight="1">
      <c r="A183" s="1"/>
      <c r="B183" s="1"/>
      <c r="C183" s="1"/>
      <c r="D183" s="67"/>
      <c r="E183" s="66"/>
      <c r="F183" s="66"/>
      <c r="G183" s="66"/>
      <c r="H183" s="66"/>
      <c r="I183" s="66"/>
      <c r="J183" s="67"/>
      <c r="K183" s="68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6.5" customHeight="1">
      <c r="A184" s="1"/>
      <c r="B184" s="1"/>
      <c r="C184" s="1"/>
      <c r="D184" s="67"/>
      <c r="E184" s="66"/>
      <c r="F184" s="66"/>
      <c r="G184" s="66"/>
      <c r="H184" s="66"/>
      <c r="I184" s="66"/>
      <c r="J184" s="67"/>
      <c r="K184" s="68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6.5" customHeight="1">
      <c r="A185" s="1"/>
      <c r="B185" s="1"/>
      <c r="C185" s="1"/>
      <c r="D185" s="67"/>
      <c r="E185" s="66"/>
      <c r="F185" s="66"/>
      <c r="G185" s="66"/>
      <c r="H185" s="66"/>
      <c r="I185" s="66"/>
      <c r="J185" s="67"/>
      <c r="K185" s="68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6.5" customHeight="1">
      <c r="A186" s="1"/>
      <c r="B186" s="1"/>
      <c r="C186" s="1"/>
      <c r="D186" s="67"/>
      <c r="E186" s="66"/>
      <c r="F186" s="66"/>
      <c r="G186" s="66"/>
      <c r="H186" s="66"/>
      <c r="I186" s="66"/>
      <c r="J186" s="67"/>
      <c r="K186" s="68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6.5" customHeight="1">
      <c r="A187" s="1"/>
      <c r="B187" s="1"/>
      <c r="C187" s="1"/>
      <c r="D187" s="67"/>
      <c r="E187" s="66"/>
      <c r="F187" s="66"/>
      <c r="G187" s="66"/>
      <c r="H187" s="66"/>
      <c r="I187" s="66"/>
      <c r="J187" s="67"/>
      <c r="K187" s="68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6.5" customHeight="1">
      <c r="A188" s="1"/>
      <c r="B188" s="1"/>
      <c r="C188" s="1"/>
      <c r="D188" s="67"/>
      <c r="E188" s="66"/>
      <c r="F188" s="66"/>
      <c r="G188" s="66"/>
      <c r="H188" s="66"/>
      <c r="I188" s="66"/>
      <c r="J188" s="67"/>
      <c r="K188" s="68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6.5" customHeight="1">
      <c r="A189" s="1"/>
      <c r="B189" s="1"/>
      <c r="C189" s="1"/>
      <c r="D189" s="67"/>
      <c r="E189" s="66"/>
      <c r="F189" s="66"/>
      <c r="G189" s="66"/>
      <c r="H189" s="66"/>
      <c r="I189" s="66"/>
      <c r="J189" s="67"/>
      <c r="K189" s="68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6.5" customHeight="1">
      <c r="A190" s="1"/>
      <c r="B190" s="1"/>
      <c r="C190" s="1"/>
      <c r="D190" s="67"/>
      <c r="E190" s="66"/>
      <c r="F190" s="66"/>
      <c r="G190" s="66"/>
      <c r="H190" s="66"/>
      <c r="I190" s="66"/>
      <c r="J190" s="67"/>
      <c r="K190" s="68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6.5" customHeight="1">
      <c r="A191" s="1"/>
      <c r="B191" s="1"/>
      <c r="C191" s="1"/>
      <c r="D191" s="67"/>
      <c r="E191" s="66"/>
      <c r="F191" s="66"/>
      <c r="G191" s="66"/>
      <c r="H191" s="66"/>
      <c r="I191" s="66"/>
      <c r="J191" s="67"/>
      <c r="K191" s="68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6.5" customHeight="1">
      <c r="A192" s="1"/>
      <c r="B192" s="1"/>
      <c r="C192" s="1"/>
      <c r="D192" s="67"/>
      <c r="E192" s="66"/>
      <c r="F192" s="66"/>
      <c r="G192" s="66"/>
      <c r="H192" s="66"/>
      <c r="I192" s="66"/>
      <c r="J192" s="67"/>
      <c r="K192" s="68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6.5" customHeight="1">
      <c r="A193" s="1"/>
      <c r="B193" s="1"/>
      <c r="C193" s="1"/>
      <c r="D193" s="67"/>
      <c r="E193" s="66"/>
      <c r="F193" s="66"/>
      <c r="G193" s="66"/>
      <c r="H193" s="66"/>
      <c r="I193" s="66"/>
      <c r="J193" s="67"/>
      <c r="K193" s="68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6.5" customHeight="1">
      <c r="A194" s="1"/>
      <c r="B194" s="1"/>
      <c r="C194" s="1"/>
      <c r="D194" s="67"/>
      <c r="E194" s="66"/>
      <c r="F194" s="66"/>
      <c r="G194" s="66"/>
      <c r="H194" s="66"/>
      <c r="I194" s="66"/>
      <c r="J194" s="67"/>
      <c r="K194" s="68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6.5" customHeight="1">
      <c r="A195" s="1"/>
      <c r="B195" s="1"/>
      <c r="C195" s="1"/>
      <c r="D195" s="67"/>
      <c r="E195" s="66"/>
      <c r="F195" s="66"/>
      <c r="G195" s="66"/>
      <c r="H195" s="66"/>
      <c r="I195" s="66"/>
      <c r="J195" s="67"/>
      <c r="K195" s="68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6.5" customHeight="1">
      <c r="A196" s="1"/>
      <c r="B196" s="1"/>
      <c r="C196" s="1"/>
      <c r="D196" s="67"/>
      <c r="E196" s="66"/>
      <c r="F196" s="66"/>
      <c r="G196" s="66"/>
      <c r="H196" s="66"/>
      <c r="I196" s="66"/>
      <c r="J196" s="67"/>
      <c r="K196" s="68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6.5" customHeight="1">
      <c r="A197" s="1"/>
      <c r="B197" s="1"/>
      <c r="C197" s="1"/>
      <c r="D197" s="67"/>
      <c r="E197" s="66"/>
      <c r="F197" s="66"/>
      <c r="G197" s="66"/>
      <c r="H197" s="66"/>
      <c r="I197" s="66"/>
      <c r="J197" s="67"/>
      <c r="K197" s="68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6.5" customHeight="1">
      <c r="A198" s="1"/>
      <c r="B198" s="1"/>
      <c r="C198" s="1"/>
      <c r="D198" s="67"/>
      <c r="E198" s="66"/>
      <c r="F198" s="66"/>
      <c r="G198" s="66"/>
      <c r="H198" s="66"/>
      <c r="I198" s="66"/>
      <c r="J198" s="67"/>
      <c r="K198" s="68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6.5" customHeight="1">
      <c r="A199" s="1"/>
      <c r="B199" s="1"/>
      <c r="C199" s="1"/>
      <c r="D199" s="67"/>
      <c r="E199" s="66"/>
      <c r="F199" s="66"/>
      <c r="G199" s="66"/>
      <c r="H199" s="66"/>
      <c r="I199" s="66"/>
      <c r="J199" s="67"/>
      <c r="K199" s="68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6.5" customHeight="1">
      <c r="A200" s="1"/>
      <c r="B200" s="1"/>
      <c r="C200" s="1"/>
      <c r="D200" s="67"/>
      <c r="E200" s="66"/>
      <c r="F200" s="66"/>
      <c r="G200" s="66"/>
      <c r="H200" s="66"/>
      <c r="I200" s="66"/>
      <c r="J200" s="67"/>
      <c r="K200" s="68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6.5" customHeight="1">
      <c r="A201" s="1"/>
      <c r="B201" s="1"/>
      <c r="C201" s="1"/>
      <c r="D201" s="67"/>
      <c r="E201" s="66"/>
      <c r="F201" s="66"/>
      <c r="G201" s="66"/>
      <c r="H201" s="66"/>
      <c r="I201" s="66"/>
      <c r="J201" s="67"/>
      <c r="K201" s="68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6.5" customHeight="1">
      <c r="A202" s="1"/>
      <c r="B202" s="1"/>
      <c r="C202" s="1"/>
      <c r="D202" s="67"/>
      <c r="E202" s="66"/>
      <c r="F202" s="66"/>
      <c r="G202" s="66"/>
      <c r="H202" s="66"/>
      <c r="I202" s="66"/>
      <c r="J202" s="67"/>
      <c r="K202" s="68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6.5" customHeight="1">
      <c r="A203" s="1"/>
      <c r="B203" s="1"/>
      <c r="C203" s="1"/>
      <c r="D203" s="67"/>
      <c r="E203" s="66"/>
      <c r="F203" s="66"/>
      <c r="G203" s="66"/>
      <c r="H203" s="66"/>
      <c r="I203" s="66"/>
      <c r="J203" s="67"/>
      <c r="K203" s="68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6.5" customHeight="1">
      <c r="A204" s="1"/>
      <c r="B204" s="1"/>
      <c r="C204" s="1"/>
      <c r="D204" s="67"/>
      <c r="E204" s="66"/>
      <c r="F204" s="66"/>
      <c r="G204" s="66"/>
      <c r="H204" s="66"/>
      <c r="I204" s="66"/>
      <c r="J204" s="67"/>
      <c r="K204" s="68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6.5" customHeight="1">
      <c r="A205" s="1"/>
      <c r="B205" s="1"/>
      <c r="C205" s="1"/>
      <c r="D205" s="67"/>
      <c r="E205" s="66"/>
      <c r="F205" s="66"/>
      <c r="G205" s="66"/>
      <c r="H205" s="66"/>
      <c r="I205" s="66"/>
      <c r="J205" s="67"/>
      <c r="K205" s="68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6.5" customHeight="1">
      <c r="A206" s="1"/>
      <c r="B206" s="1"/>
      <c r="C206" s="1"/>
      <c r="D206" s="67"/>
      <c r="E206" s="66"/>
      <c r="F206" s="66"/>
      <c r="G206" s="66"/>
      <c r="H206" s="66"/>
      <c r="I206" s="66"/>
      <c r="J206" s="67"/>
      <c r="K206" s="68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6.5" customHeight="1">
      <c r="A207" s="1"/>
      <c r="B207" s="1"/>
      <c r="C207" s="1"/>
      <c r="D207" s="67"/>
      <c r="E207" s="66"/>
      <c r="F207" s="66"/>
      <c r="G207" s="66"/>
      <c r="H207" s="66"/>
      <c r="I207" s="66"/>
      <c r="J207" s="67"/>
      <c r="K207" s="68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6.5" customHeight="1">
      <c r="A208" s="1"/>
      <c r="B208" s="1"/>
      <c r="C208" s="1"/>
      <c r="D208" s="67"/>
      <c r="E208" s="66"/>
      <c r="F208" s="66"/>
      <c r="G208" s="66"/>
      <c r="H208" s="66"/>
      <c r="I208" s="66"/>
      <c r="J208" s="67"/>
      <c r="K208" s="68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6.5" customHeight="1">
      <c r="A209" s="1"/>
      <c r="B209" s="1"/>
      <c r="C209" s="1"/>
      <c r="D209" s="67"/>
      <c r="E209" s="66"/>
      <c r="F209" s="66"/>
      <c r="G209" s="66"/>
      <c r="H209" s="66"/>
      <c r="I209" s="66"/>
      <c r="J209" s="67"/>
      <c r="K209" s="68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6.5" customHeight="1">
      <c r="A210" s="1"/>
      <c r="B210" s="1"/>
      <c r="C210" s="1"/>
      <c r="D210" s="67"/>
      <c r="E210" s="66"/>
      <c r="F210" s="66"/>
      <c r="G210" s="66"/>
      <c r="H210" s="66"/>
      <c r="I210" s="66"/>
      <c r="J210" s="67"/>
      <c r="K210" s="68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6.5" customHeight="1">
      <c r="A211" s="1"/>
      <c r="B211" s="1"/>
      <c r="C211" s="1"/>
      <c r="D211" s="67"/>
      <c r="E211" s="66"/>
      <c r="F211" s="66"/>
      <c r="G211" s="66"/>
      <c r="H211" s="66"/>
      <c r="I211" s="66"/>
      <c r="J211" s="67"/>
      <c r="K211" s="68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6.5" customHeight="1">
      <c r="A212" s="1"/>
      <c r="B212" s="1"/>
      <c r="C212" s="1"/>
      <c r="D212" s="67"/>
      <c r="E212" s="66"/>
      <c r="F212" s="66"/>
      <c r="G212" s="66"/>
      <c r="H212" s="66"/>
      <c r="I212" s="66"/>
      <c r="J212" s="67"/>
      <c r="K212" s="68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6.5" customHeight="1">
      <c r="A213" s="1"/>
      <c r="B213" s="1"/>
      <c r="C213" s="1"/>
      <c r="D213" s="67"/>
      <c r="E213" s="66"/>
      <c r="F213" s="66"/>
      <c r="G213" s="66"/>
      <c r="H213" s="66"/>
      <c r="I213" s="66"/>
      <c r="J213" s="67"/>
      <c r="K213" s="68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6.5" customHeight="1">
      <c r="A214" s="1"/>
      <c r="B214" s="1"/>
      <c r="C214" s="1"/>
      <c r="D214" s="67"/>
      <c r="E214" s="66"/>
      <c r="F214" s="66"/>
      <c r="G214" s="66"/>
      <c r="H214" s="66"/>
      <c r="I214" s="66"/>
      <c r="J214" s="67"/>
      <c r="K214" s="68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6.5" customHeight="1">
      <c r="A215" s="1"/>
      <c r="B215" s="1"/>
      <c r="C215" s="1"/>
      <c r="D215" s="67"/>
      <c r="E215" s="66"/>
      <c r="F215" s="66"/>
      <c r="G215" s="66"/>
      <c r="H215" s="66"/>
      <c r="I215" s="66"/>
      <c r="J215" s="67"/>
      <c r="K215" s="68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6.5" customHeight="1">
      <c r="A216" s="1"/>
      <c r="B216" s="1"/>
      <c r="C216" s="1"/>
      <c r="D216" s="67"/>
      <c r="E216" s="66"/>
      <c r="F216" s="66"/>
      <c r="G216" s="66"/>
      <c r="H216" s="66"/>
      <c r="I216" s="66"/>
      <c r="J216" s="67"/>
      <c r="K216" s="68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6.5" customHeight="1">
      <c r="A217" s="1"/>
      <c r="B217" s="1"/>
      <c r="C217" s="1"/>
      <c r="D217" s="67"/>
      <c r="E217" s="66"/>
      <c r="F217" s="66"/>
      <c r="G217" s="66"/>
      <c r="H217" s="66"/>
      <c r="I217" s="66"/>
      <c r="J217" s="67"/>
      <c r="K217" s="68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6.5" customHeight="1">
      <c r="A218" s="1"/>
      <c r="B218" s="1"/>
      <c r="C218" s="1"/>
      <c r="D218" s="67"/>
      <c r="E218" s="66"/>
      <c r="F218" s="66"/>
      <c r="G218" s="66"/>
      <c r="H218" s="66"/>
      <c r="I218" s="66"/>
      <c r="J218" s="67"/>
      <c r="K218" s="68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6.5" customHeight="1">
      <c r="A219" s="1"/>
      <c r="B219" s="1"/>
      <c r="C219" s="1"/>
      <c r="D219" s="67"/>
      <c r="E219" s="66"/>
      <c r="F219" s="66"/>
      <c r="G219" s="66"/>
      <c r="H219" s="66"/>
      <c r="I219" s="66"/>
      <c r="J219" s="67"/>
      <c r="K219" s="68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6.5" customHeight="1">
      <c r="A220" s="1"/>
      <c r="B220" s="1"/>
      <c r="C220" s="1"/>
      <c r="D220" s="67"/>
      <c r="E220" s="66"/>
      <c r="F220" s="66"/>
      <c r="G220" s="66"/>
      <c r="H220" s="66"/>
      <c r="I220" s="66"/>
      <c r="J220" s="67"/>
      <c r="K220" s="68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6.5" customHeight="1">
      <c r="A221" s="1"/>
      <c r="B221" s="1"/>
      <c r="C221" s="1"/>
      <c r="D221" s="67"/>
      <c r="E221" s="66"/>
      <c r="F221" s="66"/>
      <c r="G221" s="66"/>
      <c r="H221" s="66"/>
      <c r="I221" s="66"/>
      <c r="J221" s="67"/>
      <c r="K221" s="68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6.5" customHeight="1">
      <c r="A222" s="1"/>
      <c r="B222" s="1"/>
      <c r="C222" s="1"/>
      <c r="D222" s="67"/>
      <c r="E222" s="66"/>
      <c r="F222" s="66"/>
      <c r="G222" s="66"/>
      <c r="H222" s="66"/>
      <c r="I222" s="66"/>
      <c r="J222" s="67"/>
      <c r="K222" s="68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6.5" customHeight="1">
      <c r="A223" s="1"/>
      <c r="B223" s="1"/>
      <c r="C223" s="1"/>
      <c r="D223" s="67"/>
      <c r="E223" s="66"/>
      <c r="F223" s="66"/>
      <c r="G223" s="66"/>
      <c r="H223" s="66"/>
      <c r="I223" s="66"/>
      <c r="J223" s="67"/>
      <c r="K223" s="68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6.5" customHeight="1">
      <c r="A224" s="1"/>
      <c r="B224" s="1"/>
      <c r="C224" s="1"/>
      <c r="D224" s="67"/>
      <c r="E224" s="66"/>
      <c r="F224" s="66"/>
      <c r="G224" s="66"/>
      <c r="H224" s="66"/>
      <c r="I224" s="66"/>
      <c r="J224" s="67"/>
      <c r="K224" s="68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6.5" customHeight="1">
      <c r="A225" s="1"/>
      <c r="B225" s="1"/>
      <c r="C225" s="1"/>
      <c r="D225" s="67"/>
      <c r="E225" s="66"/>
      <c r="F225" s="66"/>
      <c r="G225" s="66"/>
      <c r="H225" s="66"/>
      <c r="I225" s="66"/>
      <c r="J225" s="67"/>
      <c r="K225" s="68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6.5" customHeight="1">
      <c r="A226" s="1"/>
      <c r="B226" s="1"/>
      <c r="C226" s="1"/>
      <c r="D226" s="67"/>
      <c r="E226" s="66"/>
      <c r="F226" s="66"/>
      <c r="G226" s="66"/>
      <c r="H226" s="66"/>
      <c r="I226" s="66"/>
      <c r="J226" s="67"/>
      <c r="K226" s="68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6.5" customHeight="1">
      <c r="A227" s="1"/>
      <c r="B227" s="1"/>
      <c r="C227" s="1"/>
      <c r="D227" s="67"/>
      <c r="E227" s="66"/>
      <c r="F227" s="66"/>
      <c r="G227" s="66"/>
      <c r="H227" s="66"/>
      <c r="I227" s="66"/>
      <c r="J227" s="67"/>
      <c r="K227" s="68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6.5" customHeight="1">
      <c r="A228" s="1"/>
      <c r="B228" s="1"/>
      <c r="C228" s="1"/>
      <c r="D228" s="67"/>
      <c r="E228" s="66"/>
      <c r="F228" s="66"/>
      <c r="G228" s="66"/>
      <c r="H228" s="66"/>
      <c r="I228" s="66"/>
      <c r="J228" s="67"/>
      <c r="K228" s="68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6.5" customHeight="1">
      <c r="A229" s="1"/>
      <c r="B229" s="1"/>
      <c r="C229" s="1"/>
      <c r="D229" s="67"/>
      <c r="E229" s="66"/>
      <c r="F229" s="66"/>
      <c r="G229" s="66"/>
      <c r="H229" s="66"/>
      <c r="I229" s="66"/>
      <c r="J229" s="67"/>
      <c r="K229" s="68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6.5" customHeight="1">
      <c r="A230" s="1"/>
      <c r="B230" s="1"/>
      <c r="C230" s="1"/>
      <c r="D230" s="67"/>
      <c r="E230" s="66"/>
      <c r="F230" s="66"/>
      <c r="G230" s="66"/>
      <c r="H230" s="66"/>
      <c r="I230" s="66"/>
      <c r="J230" s="67"/>
      <c r="K230" s="68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6.5" customHeight="1">
      <c r="A231" s="1"/>
      <c r="B231" s="1"/>
      <c r="C231" s="1"/>
      <c r="D231" s="67"/>
      <c r="E231" s="66"/>
      <c r="F231" s="66"/>
      <c r="G231" s="66"/>
      <c r="H231" s="66"/>
      <c r="I231" s="66"/>
      <c r="J231" s="67"/>
      <c r="K231" s="68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6.5" customHeight="1">
      <c r="A232" s="1"/>
      <c r="B232" s="1"/>
      <c r="C232" s="1"/>
      <c r="D232" s="67"/>
      <c r="E232" s="66"/>
      <c r="F232" s="66"/>
      <c r="G232" s="66"/>
      <c r="H232" s="66"/>
      <c r="I232" s="66"/>
      <c r="J232" s="67"/>
      <c r="K232" s="68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6.5" customHeight="1">
      <c r="A233" s="1"/>
      <c r="B233" s="1"/>
      <c r="C233" s="1"/>
      <c r="D233" s="67"/>
      <c r="E233" s="66"/>
      <c r="F233" s="66"/>
      <c r="G233" s="66"/>
      <c r="H233" s="66"/>
      <c r="I233" s="66"/>
      <c r="J233" s="67"/>
      <c r="K233" s="68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6.5" customHeight="1">
      <c r="A234" s="1"/>
      <c r="B234" s="1"/>
      <c r="C234" s="1"/>
      <c r="D234" s="67"/>
      <c r="E234" s="66"/>
      <c r="F234" s="66"/>
      <c r="G234" s="66"/>
      <c r="H234" s="66"/>
      <c r="I234" s="66"/>
      <c r="J234" s="67"/>
      <c r="K234" s="68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6.5" customHeight="1">
      <c r="A235" s="1"/>
      <c r="B235" s="1"/>
      <c r="C235" s="1"/>
      <c r="D235" s="67"/>
      <c r="E235" s="66"/>
      <c r="F235" s="66"/>
      <c r="G235" s="66"/>
      <c r="H235" s="66"/>
      <c r="I235" s="66"/>
      <c r="J235" s="67"/>
      <c r="K235" s="68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6.5" customHeight="1">
      <c r="A236" s="1"/>
      <c r="B236" s="1"/>
      <c r="C236" s="1"/>
      <c r="D236" s="67"/>
      <c r="E236" s="66"/>
      <c r="F236" s="66"/>
      <c r="G236" s="66"/>
      <c r="H236" s="66"/>
      <c r="I236" s="66"/>
      <c r="J236" s="67"/>
      <c r="K236" s="68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6.5" customHeight="1">
      <c r="A237" s="1"/>
      <c r="B237" s="1"/>
      <c r="C237" s="1"/>
      <c r="D237" s="67"/>
      <c r="E237" s="66"/>
      <c r="F237" s="66"/>
      <c r="G237" s="66"/>
      <c r="H237" s="66"/>
      <c r="I237" s="66"/>
      <c r="J237" s="67"/>
      <c r="K237" s="68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6.5" customHeight="1">
      <c r="A238" s="1"/>
      <c r="B238" s="1"/>
      <c r="C238" s="1"/>
      <c r="D238" s="67"/>
      <c r="E238" s="66"/>
      <c r="F238" s="66"/>
      <c r="G238" s="66"/>
      <c r="H238" s="66"/>
      <c r="I238" s="66"/>
      <c r="J238" s="67"/>
      <c r="K238" s="68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6.5" customHeight="1">
      <c r="A239" s="1"/>
      <c r="B239" s="1"/>
      <c r="C239" s="1"/>
      <c r="D239" s="67"/>
      <c r="E239" s="66"/>
      <c r="F239" s="66"/>
      <c r="G239" s="66"/>
      <c r="H239" s="66"/>
      <c r="I239" s="66"/>
      <c r="J239" s="67"/>
      <c r="K239" s="68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6.5" customHeight="1">
      <c r="A240" s="1"/>
      <c r="B240" s="1"/>
      <c r="C240" s="1"/>
      <c r="D240" s="67"/>
      <c r="E240" s="66"/>
      <c r="F240" s="66"/>
      <c r="G240" s="66"/>
      <c r="H240" s="66"/>
      <c r="I240" s="66"/>
      <c r="J240" s="67"/>
      <c r="K240" s="68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6.5" customHeight="1">
      <c r="A241" s="1"/>
      <c r="B241" s="1"/>
      <c r="C241" s="1"/>
      <c r="D241" s="67"/>
      <c r="E241" s="66"/>
      <c r="F241" s="66"/>
      <c r="G241" s="66"/>
      <c r="H241" s="66"/>
      <c r="I241" s="66"/>
      <c r="J241" s="67"/>
      <c r="K241" s="68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6.5" customHeight="1">
      <c r="A242" s="1"/>
      <c r="B242" s="1"/>
      <c r="C242" s="1"/>
      <c r="D242" s="67"/>
      <c r="E242" s="66"/>
      <c r="F242" s="66"/>
      <c r="G242" s="66"/>
      <c r="H242" s="66"/>
      <c r="I242" s="66"/>
      <c r="J242" s="67"/>
      <c r="K242" s="68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6.5" customHeight="1">
      <c r="A243" s="1"/>
      <c r="B243" s="1"/>
      <c r="C243" s="1"/>
      <c r="D243" s="67"/>
      <c r="E243" s="66"/>
      <c r="F243" s="66"/>
      <c r="G243" s="66"/>
      <c r="H243" s="66"/>
      <c r="I243" s="66"/>
      <c r="J243" s="67"/>
      <c r="K243" s="68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6.5" customHeight="1">
      <c r="A244" s="1"/>
      <c r="B244" s="1"/>
      <c r="C244" s="1"/>
      <c r="D244" s="67"/>
      <c r="E244" s="66"/>
      <c r="F244" s="66"/>
      <c r="G244" s="66"/>
      <c r="H244" s="66"/>
      <c r="I244" s="66"/>
      <c r="J244" s="67"/>
      <c r="K244" s="68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6.5" customHeight="1">
      <c r="A245" s="1"/>
      <c r="B245" s="1"/>
      <c r="C245" s="1"/>
      <c r="D245" s="67"/>
      <c r="E245" s="66"/>
      <c r="F245" s="66"/>
      <c r="G245" s="66"/>
      <c r="H245" s="66"/>
      <c r="I245" s="66"/>
      <c r="J245" s="67"/>
      <c r="K245" s="68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6.5" customHeight="1">
      <c r="A246" s="1"/>
      <c r="B246" s="1"/>
      <c r="C246" s="1"/>
      <c r="D246" s="67"/>
      <c r="E246" s="66"/>
      <c r="F246" s="66"/>
      <c r="G246" s="66"/>
      <c r="H246" s="66"/>
      <c r="I246" s="66"/>
      <c r="J246" s="67"/>
      <c r="K246" s="68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6.5" customHeight="1">
      <c r="A247" s="1"/>
      <c r="B247" s="1"/>
      <c r="C247" s="1"/>
      <c r="D247" s="67"/>
      <c r="E247" s="66"/>
      <c r="F247" s="66"/>
      <c r="G247" s="66"/>
      <c r="H247" s="66"/>
      <c r="I247" s="66"/>
      <c r="J247" s="67"/>
      <c r="K247" s="68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6.5" customHeight="1">
      <c r="A248" s="1"/>
      <c r="B248" s="1"/>
      <c r="C248" s="1"/>
      <c r="D248" s="67"/>
      <c r="E248" s="66"/>
      <c r="F248" s="66"/>
      <c r="G248" s="66"/>
      <c r="H248" s="66"/>
      <c r="I248" s="66"/>
      <c r="J248" s="67"/>
      <c r="K248" s="68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6.5" customHeight="1">
      <c r="A249" s="1"/>
      <c r="B249" s="1"/>
      <c r="C249" s="1"/>
      <c r="D249" s="67"/>
      <c r="E249" s="66"/>
      <c r="F249" s="66"/>
      <c r="G249" s="66"/>
      <c r="H249" s="66"/>
      <c r="I249" s="66"/>
      <c r="J249" s="67"/>
      <c r="K249" s="68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6.5" customHeight="1">
      <c r="A250" s="1"/>
      <c r="B250" s="1"/>
      <c r="C250" s="1"/>
      <c r="D250" s="67"/>
      <c r="E250" s="66"/>
      <c r="F250" s="66"/>
      <c r="G250" s="66"/>
      <c r="H250" s="66"/>
      <c r="I250" s="66"/>
      <c r="J250" s="67"/>
      <c r="K250" s="68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6.5" customHeight="1">
      <c r="A251" s="1"/>
      <c r="B251" s="1"/>
      <c r="C251" s="1"/>
      <c r="D251" s="67"/>
      <c r="E251" s="66"/>
      <c r="F251" s="66"/>
      <c r="G251" s="66"/>
      <c r="H251" s="66"/>
      <c r="I251" s="66"/>
      <c r="J251" s="67"/>
      <c r="K251" s="68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6.5" customHeight="1">
      <c r="A252" s="1"/>
      <c r="B252" s="1"/>
      <c r="C252" s="1"/>
      <c r="D252" s="67"/>
      <c r="E252" s="66"/>
      <c r="F252" s="66"/>
      <c r="G252" s="66"/>
      <c r="H252" s="66"/>
      <c r="I252" s="66"/>
      <c r="J252" s="67"/>
      <c r="K252" s="68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6.5" customHeight="1">
      <c r="A253" s="1"/>
      <c r="B253" s="1"/>
      <c r="C253" s="1"/>
      <c r="D253" s="67"/>
      <c r="E253" s="66"/>
      <c r="F253" s="66"/>
      <c r="G253" s="66"/>
      <c r="H253" s="66"/>
      <c r="I253" s="66"/>
      <c r="J253" s="67"/>
      <c r="K253" s="68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6.5" customHeight="1">
      <c r="A254" s="1"/>
      <c r="B254" s="1"/>
      <c r="C254" s="1"/>
      <c r="D254" s="67"/>
      <c r="E254" s="66"/>
      <c r="F254" s="66"/>
      <c r="G254" s="66"/>
      <c r="H254" s="66"/>
      <c r="I254" s="66"/>
      <c r="J254" s="67"/>
      <c r="K254" s="68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6.5" customHeight="1">
      <c r="A255" s="1"/>
      <c r="B255" s="1"/>
      <c r="C255" s="1"/>
      <c r="D255" s="67"/>
      <c r="E255" s="66"/>
      <c r="F255" s="66"/>
      <c r="G255" s="66"/>
      <c r="H255" s="66"/>
      <c r="I255" s="66"/>
      <c r="J255" s="67"/>
      <c r="K255" s="68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6.5" customHeight="1">
      <c r="A256" s="1"/>
      <c r="B256" s="1"/>
      <c r="C256" s="1"/>
      <c r="D256" s="67"/>
      <c r="E256" s="66"/>
      <c r="F256" s="66"/>
      <c r="G256" s="66"/>
      <c r="H256" s="66"/>
      <c r="I256" s="66"/>
      <c r="J256" s="67"/>
      <c r="K256" s="68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6.5" customHeight="1">
      <c r="A257" s="1"/>
      <c r="B257" s="1"/>
      <c r="C257" s="1"/>
      <c r="D257" s="67"/>
      <c r="E257" s="66"/>
      <c r="F257" s="66"/>
      <c r="G257" s="66"/>
      <c r="H257" s="66"/>
      <c r="I257" s="66"/>
      <c r="J257" s="67"/>
      <c r="K257" s="68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6.5" customHeight="1">
      <c r="A258" s="1"/>
      <c r="B258" s="1"/>
      <c r="C258" s="1"/>
      <c r="D258" s="67"/>
      <c r="E258" s="66"/>
      <c r="F258" s="66"/>
      <c r="G258" s="66"/>
      <c r="H258" s="66"/>
      <c r="I258" s="66"/>
      <c r="J258" s="67"/>
      <c r="K258" s="68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6.5" customHeight="1">
      <c r="A259" s="1"/>
      <c r="B259" s="1"/>
      <c r="C259" s="1"/>
      <c r="D259" s="67"/>
      <c r="E259" s="66"/>
      <c r="F259" s="66"/>
      <c r="G259" s="66"/>
      <c r="H259" s="66"/>
      <c r="I259" s="66"/>
      <c r="J259" s="67"/>
      <c r="K259" s="68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6.5" customHeight="1">
      <c r="A260" s="1"/>
      <c r="B260" s="1"/>
      <c r="C260" s="1"/>
      <c r="D260" s="67"/>
      <c r="E260" s="66"/>
      <c r="F260" s="66"/>
      <c r="G260" s="66"/>
      <c r="H260" s="66"/>
      <c r="I260" s="66"/>
      <c r="J260" s="67"/>
      <c r="K260" s="68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6.5" customHeight="1">
      <c r="A261" s="1"/>
      <c r="B261" s="1"/>
      <c r="C261" s="1"/>
      <c r="D261" s="67"/>
      <c r="E261" s="66"/>
      <c r="F261" s="66"/>
      <c r="G261" s="66"/>
      <c r="H261" s="66"/>
      <c r="I261" s="66"/>
      <c r="J261" s="67"/>
      <c r="K261" s="68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6.5" customHeight="1">
      <c r="A262" s="1"/>
      <c r="B262" s="1"/>
      <c r="C262" s="1"/>
      <c r="D262" s="67"/>
      <c r="E262" s="66"/>
      <c r="F262" s="66"/>
      <c r="G262" s="66"/>
      <c r="H262" s="66"/>
      <c r="I262" s="66"/>
      <c r="J262" s="67"/>
      <c r="K262" s="68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6.5" customHeight="1">
      <c r="A263" s="1"/>
      <c r="B263" s="1"/>
      <c r="C263" s="1"/>
      <c r="D263" s="67"/>
      <c r="E263" s="66"/>
      <c r="F263" s="66"/>
      <c r="G263" s="66"/>
      <c r="H263" s="66"/>
      <c r="I263" s="66"/>
      <c r="J263" s="67"/>
      <c r="K263" s="68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6.5" customHeight="1">
      <c r="A264" s="1"/>
      <c r="B264" s="1"/>
      <c r="C264" s="1"/>
      <c r="D264" s="67"/>
      <c r="E264" s="66"/>
      <c r="F264" s="66"/>
      <c r="G264" s="66"/>
      <c r="H264" s="66"/>
      <c r="I264" s="66"/>
      <c r="J264" s="67"/>
      <c r="K264" s="68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6.5" customHeight="1">
      <c r="A265" s="1"/>
      <c r="B265" s="1"/>
      <c r="C265" s="1"/>
      <c r="D265" s="67"/>
      <c r="E265" s="66"/>
      <c r="F265" s="66"/>
      <c r="G265" s="66"/>
      <c r="H265" s="66"/>
      <c r="I265" s="66"/>
      <c r="J265" s="67"/>
      <c r="K265" s="68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6.5" customHeight="1">
      <c r="A266" s="1"/>
      <c r="B266" s="1"/>
      <c r="C266" s="1"/>
      <c r="D266" s="67"/>
      <c r="E266" s="66"/>
      <c r="F266" s="66"/>
      <c r="G266" s="66"/>
      <c r="H266" s="66"/>
      <c r="I266" s="66"/>
      <c r="J266" s="67"/>
      <c r="K266" s="68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6.5" customHeight="1">
      <c r="A267" s="1"/>
      <c r="B267" s="1"/>
      <c r="C267" s="1"/>
      <c r="D267" s="67"/>
      <c r="E267" s="66"/>
      <c r="F267" s="66"/>
      <c r="G267" s="66"/>
      <c r="H267" s="66"/>
      <c r="I267" s="66"/>
      <c r="J267" s="67"/>
      <c r="K267" s="68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6.5" customHeight="1">
      <c r="A268" s="1"/>
      <c r="B268" s="1"/>
      <c r="C268" s="1"/>
      <c r="D268" s="67"/>
      <c r="E268" s="66"/>
      <c r="F268" s="66"/>
      <c r="G268" s="66"/>
      <c r="H268" s="66"/>
      <c r="I268" s="66"/>
      <c r="J268" s="67"/>
      <c r="K268" s="68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6.5" customHeight="1">
      <c r="A269" s="1"/>
      <c r="B269" s="1"/>
      <c r="C269" s="1"/>
      <c r="D269" s="67"/>
      <c r="E269" s="66"/>
      <c r="F269" s="66"/>
      <c r="G269" s="66"/>
      <c r="H269" s="66"/>
      <c r="I269" s="66"/>
      <c r="J269" s="67"/>
      <c r="K269" s="68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6.5" customHeight="1">
      <c r="A270" s="1"/>
      <c r="B270" s="1"/>
      <c r="C270" s="1"/>
      <c r="D270" s="67"/>
      <c r="E270" s="66"/>
      <c r="F270" s="66"/>
      <c r="G270" s="66"/>
      <c r="H270" s="66"/>
      <c r="I270" s="66"/>
      <c r="J270" s="67"/>
      <c r="K270" s="68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6.5" customHeight="1">
      <c r="A271" s="1"/>
      <c r="B271" s="1"/>
      <c r="C271" s="1"/>
      <c r="D271" s="67"/>
      <c r="E271" s="66"/>
      <c r="F271" s="66"/>
      <c r="G271" s="66"/>
      <c r="H271" s="66"/>
      <c r="I271" s="66"/>
      <c r="J271" s="67"/>
      <c r="K271" s="68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6.5" customHeight="1">
      <c r="A272" s="1"/>
      <c r="B272" s="1"/>
      <c r="C272" s="1"/>
      <c r="D272" s="67"/>
      <c r="E272" s="66"/>
      <c r="F272" s="66"/>
      <c r="G272" s="66"/>
      <c r="H272" s="66"/>
      <c r="I272" s="66"/>
      <c r="J272" s="67"/>
      <c r="K272" s="68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6.5" customHeight="1">
      <c r="A273" s="1"/>
      <c r="B273" s="1"/>
      <c r="C273" s="1"/>
      <c r="D273" s="67"/>
      <c r="E273" s="66"/>
      <c r="F273" s="66"/>
      <c r="G273" s="66"/>
      <c r="H273" s="66"/>
      <c r="I273" s="66"/>
      <c r="J273" s="67"/>
      <c r="K273" s="68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6.5" customHeight="1">
      <c r="A274" s="1"/>
      <c r="B274" s="1"/>
      <c r="C274" s="1"/>
      <c r="D274" s="67"/>
      <c r="E274" s="66"/>
      <c r="F274" s="66"/>
      <c r="G274" s="66"/>
      <c r="H274" s="66"/>
      <c r="I274" s="66"/>
      <c r="J274" s="67"/>
      <c r="K274" s="68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6.5" customHeight="1">
      <c r="A275" s="1"/>
      <c r="B275" s="1"/>
      <c r="C275" s="1"/>
      <c r="D275" s="67"/>
      <c r="E275" s="66"/>
      <c r="F275" s="66"/>
      <c r="G275" s="66"/>
      <c r="H275" s="66"/>
      <c r="I275" s="66"/>
      <c r="J275" s="67"/>
      <c r="K275" s="68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6.5" customHeight="1">
      <c r="A276" s="1"/>
      <c r="B276" s="1"/>
      <c r="C276" s="1"/>
      <c r="D276" s="67"/>
      <c r="E276" s="66"/>
      <c r="F276" s="66"/>
      <c r="G276" s="66"/>
      <c r="H276" s="66"/>
      <c r="I276" s="66"/>
      <c r="J276" s="67"/>
      <c r="K276" s="68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6.5" customHeight="1">
      <c r="A277" s="1"/>
      <c r="B277" s="1"/>
      <c r="C277" s="1"/>
      <c r="D277" s="67"/>
      <c r="E277" s="66"/>
      <c r="F277" s="66"/>
      <c r="G277" s="66"/>
      <c r="H277" s="66"/>
      <c r="I277" s="66"/>
      <c r="J277" s="67"/>
      <c r="K277" s="68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6.5" customHeight="1">
      <c r="A278" s="1"/>
      <c r="B278" s="1"/>
      <c r="C278" s="1"/>
      <c r="D278" s="67"/>
      <c r="E278" s="66"/>
      <c r="F278" s="66"/>
      <c r="G278" s="66"/>
      <c r="H278" s="66"/>
      <c r="I278" s="66"/>
      <c r="J278" s="67"/>
      <c r="K278" s="68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6.5" customHeight="1">
      <c r="A279" s="1"/>
      <c r="B279" s="1"/>
      <c r="C279" s="1"/>
      <c r="D279" s="67"/>
      <c r="E279" s="66"/>
      <c r="F279" s="66"/>
      <c r="G279" s="66"/>
      <c r="H279" s="66"/>
      <c r="I279" s="66"/>
      <c r="J279" s="67"/>
      <c r="K279" s="68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6.5" customHeight="1">
      <c r="A280" s="1"/>
      <c r="B280" s="1"/>
      <c r="C280" s="1"/>
      <c r="D280" s="67"/>
      <c r="E280" s="66"/>
      <c r="F280" s="66"/>
      <c r="G280" s="66"/>
      <c r="H280" s="66"/>
      <c r="I280" s="66"/>
      <c r="J280" s="67"/>
      <c r="K280" s="68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6.5" customHeight="1">
      <c r="A281" s="1"/>
      <c r="B281" s="1"/>
      <c r="C281" s="1"/>
      <c r="D281" s="67"/>
      <c r="E281" s="66"/>
      <c r="F281" s="66"/>
      <c r="G281" s="66"/>
      <c r="H281" s="66"/>
      <c r="I281" s="66"/>
      <c r="J281" s="67"/>
      <c r="K281" s="68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6.5" customHeight="1">
      <c r="A282" s="1"/>
      <c r="B282" s="1"/>
      <c r="C282" s="1"/>
      <c r="D282" s="67"/>
      <c r="E282" s="66"/>
      <c r="F282" s="66"/>
      <c r="G282" s="66"/>
      <c r="H282" s="66"/>
      <c r="I282" s="66"/>
      <c r="J282" s="67"/>
      <c r="K282" s="68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6.5" customHeight="1">
      <c r="A283" s="1"/>
      <c r="B283" s="1"/>
      <c r="C283" s="1"/>
      <c r="D283" s="67"/>
      <c r="E283" s="66"/>
      <c r="F283" s="66"/>
      <c r="G283" s="66"/>
      <c r="H283" s="66"/>
      <c r="I283" s="66"/>
      <c r="J283" s="67"/>
      <c r="K283" s="68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6.5" customHeight="1">
      <c r="A284" s="1"/>
      <c r="B284" s="1"/>
      <c r="C284" s="1"/>
      <c r="D284" s="67"/>
      <c r="E284" s="66"/>
      <c r="F284" s="66"/>
      <c r="G284" s="66"/>
      <c r="H284" s="66"/>
      <c r="I284" s="66"/>
      <c r="J284" s="67"/>
      <c r="K284" s="68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6.5" customHeight="1">
      <c r="A285" s="1"/>
      <c r="B285" s="1"/>
      <c r="C285" s="1"/>
      <c r="D285" s="67"/>
      <c r="E285" s="66"/>
      <c r="F285" s="66"/>
      <c r="G285" s="66"/>
      <c r="H285" s="66"/>
      <c r="I285" s="66"/>
      <c r="J285" s="67"/>
      <c r="K285" s="68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6.5" customHeight="1">
      <c r="A286" s="1"/>
      <c r="B286" s="1"/>
      <c r="C286" s="1"/>
      <c r="D286" s="67"/>
      <c r="E286" s="66"/>
      <c r="F286" s="66"/>
      <c r="G286" s="66"/>
      <c r="H286" s="66"/>
      <c r="I286" s="66"/>
      <c r="J286" s="67"/>
      <c r="K286" s="68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6.5" customHeight="1">
      <c r="A287" s="1"/>
      <c r="B287" s="1"/>
      <c r="C287" s="1"/>
      <c r="D287" s="67"/>
      <c r="E287" s="66"/>
      <c r="F287" s="66"/>
      <c r="G287" s="66"/>
      <c r="H287" s="66"/>
      <c r="I287" s="66"/>
      <c r="J287" s="67"/>
      <c r="K287" s="68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6.5" customHeight="1">
      <c r="A288" s="1"/>
      <c r="B288" s="1"/>
      <c r="C288" s="1"/>
      <c r="D288" s="67"/>
      <c r="E288" s="66"/>
      <c r="F288" s="66"/>
      <c r="G288" s="66"/>
      <c r="H288" s="66"/>
      <c r="I288" s="66"/>
      <c r="J288" s="67"/>
      <c r="K288" s="68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6.5" customHeight="1">
      <c r="A289" s="1"/>
      <c r="B289" s="1"/>
      <c r="C289" s="1"/>
      <c r="D289" s="67"/>
      <c r="E289" s="66"/>
      <c r="F289" s="66"/>
      <c r="G289" s="66"/>
      <c r="H289" s="66"/>
      <c r="I289" s="66"/>
      <c r="J289" s="67"/>
      <c r="K289" s="68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6.5" customHeight="1">
      <c r="A290" s="1"/>
      <c r="B290" s="1"/>
      <c r="C290" s="1"/>
      <c r="D290" s="67"/>
      <c r="E290" s="66"/>
      <c r="F290" s="66"/>
      <c r="G290" s="66"/>
      <c r="H290" s="66"/>
      <c r="I290" s="66"/>
      <c r="J290" s="67"/>
      <c r="K290" s="68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6.5" customHeight="1">
      <c r="A291" s="1"/>
      <c r="B291" s="1"/>
      <c r="C291" s="1"/>
      <c r="D291" s="67"/>
      <c r="E291" s="66"/>
      <c r="F291" s="66"/>
      <c r="G291" s="66"/>
      <c r="H291" s="66"/>
      <c r="I291" s="66"/>
      <c r="J291" s="67"/>
      <c r="K291" s="68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6.5" customHeight="1">
      <c r="A292" s="1"/>
      <c r="B292" s="1"/>
      <c r="C292" s="1"/>
      <c r="D292" s="67"/>
      <c r="E292" s="66"/>
      <c r="F292" s="66"/>
      <c r="G292" s="66"/>
      <c r="H292" s="66"/>
      <c r="I292" s="66"/>
      <c r="J292" s="67"/>
      <c r="K292" s="68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6.5" customHeight="1">
      <c r="A293" s="1"/>
      <c r="B293" s="1"/>
      <c r="C293" s="1"/>
      <c r="D293" s="67"/>
      <c r="E293" s="66"/>
      <c r="F293" s="66"/>
      <c r="G293" s="66"/>
      <c r="H293" s="66"/>
      <c r="I293" s="66"/>
      <c r="J293" s="67"/>
      <c r="K293" s="68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6.5" customHeight="1">
      <c r="A294" s="1"/>
      <c r="B294" s="1"/>
      <c r="C294" s="1"/>
      <c r="D294" s="67"/>
      <c r="E294" s="66"/>
      <c r="F294" s="66"/>
      <c r="G294" s="66"/>
      <c r="H294" s="66"/>
      <c r="I294" s="66"/>
      <c r="J294" s="67"/>
      <c r="K294" s="68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6.5" customHeight="1">
      <c r="A295" s="1"/>
      <c r="B295" s="1"/>
      <c r="C295" s="1"/>
      <c r="D295" s="67"/>
      <c r="E295" s="66"/>
      <c r="F295" s="66"/>
      <c r="G295" s="66"/>
      <c r="H295" s="66"/>
      <c r="I295" s="66"/>
      <c r="J295" s="67"/>
      <c r="K295" s="68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6.5" customHeight="1">
      <c r="A296" s="1"/>
      <c r="B296" s="1"/>
      <c r="C296" s="1"/>
      <c r="D296" s="67"/>
      <c r="E296" s="66"/>
      <c r="F296" s="66"/>
      <c r="G296" s="66"/>
      <c r="H296" s="66"/>
      <c r="I296" s="66"/>
      <c r="J296" s="67"/>
      <c r="K296" s="68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6.5" customHeight="1">
      <c r="A297" s="1"/>
      <c r="B297" s="1"/>
      <c r="C297" s="1"/>
      <c r="D297" s="67"/>
      <c r="E297" s="66"/>
      <c r="F297" s="66"/>
      <c r="G297" s="66"/>
      <c r="H297" s="66"/>
      <c r="I297" s="66"/>
      <c r="J297" s="67"/>
      <c r="K297" s="68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6.5" customHeight="1">
      <c r="A298" s="1"/>
      <c r="B298" s="1"/>
      <c r="C298" s="1"/>
      <c r="D298" s="67"/>
      <c r="E298" s="66"/>
      <c r="F298" s="66"/>
      <c r="G298" s="66"/>
      <c r="H298" s="66"/>
      <c r="I298" s="66"/>
      <c r="J298" s="67"/>
      <c r="K298" s="68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6.5" customHeight="1">
      <c r="A299" s="1"/>
      <c r="B299" s="1"/>
      <c r="C299" s="1"/>
      <c r="D299" s="67"/>
      <c r="E299" s="66"/>
      <c r="F299" s="66"/>
      <c r="G299" s="66"/>
      <c r="H299" s="66"/>
      <c r="I299" s="66"/>
      <c r="J299" s="67"/>
      <c r="K299" s="68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6.5" customHeight="1">
      <c r="A300" s="1"/>
      <c r="B300" s="1"/>
      <c r="C300" s="1"/>
      <c r="D300" s="67"/>
      <c r="E300" s="66"/>
      <c r="F300" s="66"/>
      <c r="G300" s="66"/>
      <c r="H300" s="66"/>
      <c r="I300" s="66"/>
      <c r="J300" s="67"/>
      <c r="K300" s="68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6.5" customHeight="1">
      <c r="A301" s="1"/>
      <c r="B301" s="1"/>
      <c r="C301" s="1"/>
      <c r="D301" s="67"/>
      <c r="E301" s="66"/>
      <c r="F301" s="66"/>
      <c r="G301" s="66"/>
      <c r="H301" s="66"/>
      <c r="I301" s="66"/>
      <c r="J301" s="67"/>
      <c r="K301" s="68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6.5" customHeight="1">
      <c r="A302" s="1"/>
      <c r="B302" s="1"/>
      <c r="C302" s="1"/>
      <c r="D302" s="67"/>
      <c r="E302" s="66"/>
      <c r="F302" s="66"/>
      <c r="G302" s="66"/>
      <c r="H302" s="66"/>
      <c r="I302" s="66"/>
      <c r="J302" s="67"/>
      <c r="K302" s="68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6.5" customHeight="1">
      <c r="A303" s="1"/>
      <c r="B303" s="1"/>
      <c r="C303" s="1"/>
      <c r="D303" s="67"/>
      <c r="E303" s="66"/>
      <c r="F303" s="66"/>
      <c r="G303" s="66"/>
      <c r="H303" s="66"/>
      <c r="I303" s="66"/>
      <c r="J303" s="67"/>
      <c r="K303" s="68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6.5" customHeight="1">
      <c r="A304" s="1"/>
      <c r="B304" s="1"/>
      <c r="C304" s="1"/>
      <c r="D304" s="67"/>
      <c r="E304" s="66"/>
      <c r="F304" s="66"/>
      <c r="G304" s="66"/>
      <c r="H304" s="66"/>
      <c r="I304" s="66"/>
      <c r="J304" s="67"/>
      <c r="K304" s="68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6.5" customHeight="1">
      <c r="A305" s="1"/>
      <c r="B305" s="1"/>
      <c r="C305" s="1"/>
      <c r="D305" s="67"/>
      <c r="E305" s="66"/>
      <c r="F305" s="66"/>
      <c r="G305" s="66"/>
      <c r="H305" s="66"/>
      <c r="I305" s="66"/>
      <c r="J305" s="67"/>
      <c r="K305" s="68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6.5" customHeight="1">
      <c r="A306" s="1"/>
      <c r="B306" s="1"/>
      <c r="C306" s="1"/>
      <c r="D306" s="67"/>
      <c r="E306" s="66"/>
      <c r="F306" s="66"/>
      <c r="G306" s="66"/>
      <c r="H306" s="66"/>
      <c r="I306" s="66"/>
      <c r="J306" s="67"/>
      <c r="K306" s="68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6.5" customHeight="1">
      <c r="A307" s="1"/>
      <c r="B307" s="1"/>
      <c r="C307" s="1"/>
      <c r="D307" s="67"/>
      <c r="E307" s="66"/>
      <c r="F307" s="66"/>
      <c r="G307" s="66"/>
      <c r="H307" s="66"/>
      <c r="I307" s="66"/>
      <c r="J307" s="67"/>
      <c r="K307" s="68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6.5" customHeight="1">
      <c r="A308" s="1"/>
      <c r="B308" s="1"/>
      <c r="C308" s="1"/>
      <c r="D308" s="67"/>
      <c r="E308" s="66"/>
      <c r="F308" s="66"/>
      <c r="G308" s="66"/>
      <c r="H308" s="66"/>
      <c r="I308" s="66"/>
      <c r="J308" s="67"/>
      <c r="K308" s="68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6.5" customHeight="1">
      <c r="A309" s="1"/>
      <c r="B309" s="1"/>
      <c r="C309" s="1"/>
      <c r="D309" s="67"/>
      <c r="E309" s="66"/>
      <c r="F309" s="66"/>
      <c r="G309" s="66"/>
      <c r="H309" s="66"/>
      <c r="I309" s="66"/>
      <c r="J309" s="67"/>
      <c r="K309" s="68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6.5" customHeight="1">
      <c r="A310" s="1"/>
      <c r="B310" s="1"/>
      <c r="C310" s="1"/>
      <c r="D310" s="67"/>
      <c r="E310" s="66"/>
      <c r="F310" s="66"/>
      <c r="G310" s="66"/>
      <c r="H310" s="66"/>
      <c r="I310" s="66"/>
      <c r="J310" s="67"/>
      <c r="K310" s="68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6.5" customHeight="1">
      <c r="A311" s="1"/>
      <c r="B311" s="1"/>
      <c r="C311" s="1"/>
      <c r="D311" s="67"/>
      <c r="E311" s="66"/>
      <c r="F311" s="66"/>
      <c r="G311" s="66"/>
      <c r="H311" s="66"/>
      <c r="I311" s="66"/>
      <c r="J311" s="67"/>
      <c r="K311" s="68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6.5" customHeight="1">
      <c r="A312" s="1"/>
      <c r="B312" s="1"/>
      <c r="C312" s="1"/>
      <c r="D312" s="67"/>
      <c r="E312" s="66"/>
      <c r="F312" s="66"/>
      <c r="G312" s="66"/>
      <c r="H312" s="66"/>
      <c r="I312" s="66"/>
      <c r="J312" s="67"/>
      <c r="K312" s="68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6.5" customHeight="1">
      <c r="A313" s="1"/>
      <c r="B313" s="1"/>
      <c r="C313" s="1"/>
      <c r="D313" s="67"/>
      <c r="E313" s="66"/>
      <c r="F313" s="66"/>
      <c r="G313" s="66"/>
      <c r="H313" s="66"/>
      <c r="I313" s="66"/>
      <c r="J313" s="67"/>
      <c r="K313" s="68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6.5" customHeight="1">
      <c r="A314" s="1"/>
      <c r="B314" s="1"/>
      <c r="C314" s="1"/>
      <c r="D314" s="67"/>
      <c r="E314" s="66"/>
      <c r="F314" s="66"/>
      <c r="G314" s="66"/>
      <c r="H314" s="66"/>
      <c r="I314" s="66"/>
      <c r="J314" s="67"/>
      <c r="K314" s="68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6.5" customHeight="1">
      <c r="A315" s="1"/>
      <c r="B315" s="1"/>
      <c r="C315" s="1"/>
      <c r="D315" s="67"/>
      <c r="E315" s="66"/>
      <c r="F315" s="66"/>
      <c r="G315" s="66"/>
      <c r="H315" s="66"/>
      <c r="I315" s="66"/>
      <c r="J315" s="67"/>
      <c r="K315" s="68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6.5" customHeight="1">
      <c r="A316" s="1"/>
      <c r="B316" s="1"/>
      <c r="C316" s="1"/>
      <c r="D316" s="67"/>
      <c r="E316" s="66"/>
      <c r="F316" s="66"/>
      <c r="G316" s="66"/>
      <c r="H316" s="66"/>
      <c r="I316" s="66"/>
      <c r="J316" s="67"/>
      <c r="K316" s="68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6.5" customHeight="1">
      <c r="A317" s="1"/>
      <c r="B317" s="1"/>
      <c r="C317" s="1"/>
      <c r="D317" s="67"/>
      <c r="E317" s="66"/>
      <c r="F317" s="66"/>
      <c r="G317" s="66"/>
      <c r="H317" s="66"/>
      <c r="I317" s="66"/>
      <c r="J317" s="67"/>
      <c r="K317" s="68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6.5" customHeight="1">
      <c r="A318" s="1"/>
      <c r="B318" s="1"/>
      <c r="C318" s="1"/>
      <c r="D318" s="67"/>
      <c r="E318" s="66"/>
      <c r="F318" s="66"/>
      <c r="G318" s="66"/>
      <c r="H318" s="66"/>
      <c r="I318" s="66"/>
      <c r="J318" s="67"/>
      <c r="K318" s="68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6.5" customHeight="1">
      <c r="A319" s="1"/>
      <c r="B319" s="1"/>
      <c r="C319" s="1"/>
      <c r="D319" s="67"/>
      <c r="E319" s="66"/>
      <c r="F319" s="66"/>
      <c r="G319" s="66"/>
      <c r="H319" s="66"/>
      <c r="I319" s="66"/>
      <c r="J319" s="67"/>
      <c r="K319" s="68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6.5" customHeight="1">
      <c r="A320" s="1"/>
      <c r="B320" s="1"/>
      <c r="C320" s="1"/>
      <c r="D320" s="67"/>
      <c r="E320" s="66"/>
      <c r="F320" s="66"/>
      <c r="G320" s="66"/>
      <c r="H320" s="66"/>
      <c r="I320" s="66"/>
      <c r="J320" s="67"/>
      <c r="K320" s="68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6.5" customHeight="1">
      <c r="A321" s="1"/>
      <c r="B321" s="1"/>
      <c r="C321" s="1"/>
      <c r="D321" s="67"/>
      <c r="E321" s="66"/>
      <c r="F321" s="66"/>
      <c r="G321" s="66"/>
      <c r="H321" s="66"/>
      <c r="I321" s="66"/>
      <c r="J321" s="67"/>
      <c r="K321" s="68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6.5" customHeight="1">
      <c r="A322" s="1"/>
      <c r="B322" s="1"/>
      <c r="C322" s="1"/>
      <c r="D322" s="67"/>
      <c r="E322" s="66"/>
      <c r="F322" s="66"/>
      <c r="G322" s="66"/>
      <c r="H322" s="66"/>
      <c r="I322" s="66"/>
      <c r="J322" s="67"/>
      <c r="K322" s="68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6.5" customHeight="1">
      <c r="A323" s="1"/>
      <c r="B323" s="1"/>
      <c r="C323" s="1"/>
      <c r="D323" s="67"/>
      <c r="E323" s="66"/>
      <c r="F323" s="66"/>
      <c r="G323" s="66"/>
      <c r="H323" s="66"/>
      <c r="I323" s="66"/>
      <c r="J323" s="67"/>
      <c r="K323" s="68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6.5" customHeight="1">
      <c r="A324" s="1"/>
      <c r="B324" s="1"/>
      <c r="C324" s="1"/>
      <c r="D324" s="67"/>
      <c r="E324" s="66"/>
      <c r="F324" s="66"/>
      <c r="G324" s="66"/>
      <c r="H324" s="66"/>
      <c r="I324" s="66"/>
      <c r="J324" s="67"/>
      <c r="K324" s="68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6.5" customHeight="1">
      <c r="A325" s="1"/>
      <c r="B325" s="1"/>
      <c r="C325" s="1"/>
      <c r="D325" s="67"/>
      <c r="E325" s="66"/>
      <c r="F325" s="66"/>
      <c r="G325" s="66"/>
      <c r="H325" s="66"/>
      <c r="I325" s="66"/>
      <c r="J325" s="67"/>
      <c r="K325" s="68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6.5" customHeight="1">
      <c r="A326" s="1"/>
      <c r="B326" s="1"/>
      <c r="C326" s="1"/>
      <c r="D326" s="67"/>
      <c r="E326" s="66"/>
      <c r="F326" s="66"/>
      <c r="G326" s="66"/>
      <c r="H326" s="66"/>
      <c r="I326" s="66"/>
      <c r="J326" s="67"/>
      <c r="K326" s="68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6.5" customHeight="1">
      <c r="A327" s="1"/>
      <c r="B327" s="1"/>
      <c r="C327" s="1"/>
      <c r="D327" s="67"/>
      <c r="E327" s="66"/>
      <c r="F327" s="66"/>
      <c r="G327" s="66"/>
      <c r="H327" s="66"/>
      <c r="I327" s="66"/>
      <c r="J327" s="67"/>
      <c r="K327" s="68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6.5" customHeight="1">
      <c r="A328" s="1"/>
      <c r="B328" s="1"/>
      <c r="C328" s="1"/>
      <c r="D328" s="67"/>
      <c r="E328" s="66"/>
      <c r="F328" s="66"/>
      <c r="G328" s="66"/>
      <c r="H328" s="66"/>
      <c r="I328" s="66"/>
      <c r="J328" s="67"/>
      <c r="K328" s="68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6.5" customHeight="1">
      <c r="A329" s="1"/>
      <c r="B329" s="1"/>
      <c r="C329" s="1"/>
      <c r="D329" s="67"/>
      <c r="E329" s="66"/>
      <c r="F329" s="66"/>
      <c r="G329" s="66"/>
      <c r="H329" s="66"/>
      <c r="I329" s="66"/>
      <c r="J329" s="67"/>
      <c r="K329" s="68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6.5" customHeight="1">
      <c r="A330" s="1"/>
      <c r="B330" s="1"/>
      <c r="C330" s="1"/>
      <c r="D330" s="67"/>
      <c r="E330" s="66"/>
      <c r="F330" s="66"/>
      <c r="G330" s="66"/>
      <c r="H330" s="66"/>
      <c r="I330" s="66"/>
      <c r="J330" s="67"/>
      <c r="K330" s="68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6.5" customHeight="1">
      <c r="A331" s="1"/>
      <c r="B331" s="1"/>
      <c r="C331" s="1"/>
      <c r="D331" s="67"/>
      <c r="E331" s="66"/>
      <c r="F331" s="66"/>
      <c r="G331" s="66"/>
      <c r="H331" s="66"/>
      <c r="I331" s="66"/>
      <c r="J331" s="67"/>
      <c r="K331" s="68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6.5" customHeight="1">
      <c r="A332" s="1"/>
      <c r="B332" s="1"/>
      <c r="C332" s="1"/>
      <c r="D332" s="67"/>
      <c r="E332" s="66"/>
      <c r="F332" s="66"/>
      <c r="G332" s="66"/>
      <c r="H332" s="66"/>
      <c r="I332" s="66"/>
      <c r="J332" s="67"/>
      <c r="K332" s="68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6.5" customHeight="1">
      <c r="A333" s="1"/>
      <c r="B333" s="1"/>
      <c r="C333" s="1"/>
      <c r="D333" s="67"/>
      <c r="E333" s="66"/>
      <c r="F333" s="66"/>
      <c r="G333" s="66"/>
      <c r="H333" s="66"/>
      <c r="I333" s="66"/>
      <c r="J333" s="67"/>
      <c r="K333" s="68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6.5" customHeight="1">
      <c r="A334" s="1"/>
      <c r="B334" s="1"/>
      <c r="C334" s="1"/>
      <c r="D334" s="67"/>
      <c r="E334" s="66"/>
      <c r="F334" s="66"/>
      <c r="G334" s="66"/>
      <c r="H334" s="66"/>
      <c r="I334" s="66"/>
      <c r="J334" s="67"/>
      <c r="K334" s="68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6.5" customHeight="1">
      <c r="A335" s="1"/>
      <c r="B335" s="1"/>
      <c r="C335" s="1"/>
      <c r="D335" s="67"/>
      <c r="E335" s="66"/>
      <c r="F335" s="66"/>
      <c r="G335" s="66"/>
      <c r="H335" s="66"/>
      <c r="I335" s="66"/>
      <c r="J335" s="67"/>
      <c r="K335" s="68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6.5" customHeight="1">
      <c r="A336" s="1"/>
      <c r="B336" s="1"/>
      <c r="C336" s="1"/>
      <c r="D336" s="67"/>
      <c r="E336" s="66"/>
      <c r="F336" s="66"/>
      <c r="G336" s="66"/>
      <c r="H336" s="66"/>
      <c r="I336" s="66"/>
      <c r="J336" s="67"/>
      <c r="K336" s="68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6.5" customHeight="1">
      <c r="A337" s="1"/>
      <c r="B337" s="1"/>
      <c r="C337" s="1"/>
      <c r="D337" s="67"/>
      <c r="E337" s="66"/>
      <c r="F337" s="66"/>
      <c r="G337" s="66"/>
      <c r="H337" s="66"/>
      <c r="I337" s="66"/>
      <c r="J337" s="67"/>
      <c r="K337" s="68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6.5" customHeight="1">
      <c r="A338" s="1"/>
      <c r="B338" s="1"/>
      <c r="C338" s="1"/>
      <c r="D338" s="67"/>
      <c r="E338" s="66"/>
      <c r="F338" s="66"/>
      <c r="G338" s="66"/>
      <c r="H338" s="66"/>
      <c r="I338" s="66"/>
      <c r="J338" s="67"/>
      <c r="K338" s="68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6.5" customHeight="1">
      <c r="A339" s="1"/>
      <c r="B339" s="1"/>
      <c r="C339" s="1"/>
      <c r="D339" s="67"/>
      <c r="E339" s="66"/>
      <c r="F339" s="66"/>
      <c r="G339" s="66"/>
      <c r="H339" s="66"/>
      <c r="I339" s="66"/>
      <c r="J339" s="67"/>
      <c r="K339" s="68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6.5" customHeight="1">
      <c r="A340" s="1"/>
      <c r="B340" s="1"/>
      <c r="C340" s="1"/>
      <c r="D340" s="67"/>
      <c r="E340" s="66"/>
      <c r="F340" s="66"/>
      <c r="G340" s="66"/>
      <c r="H340" s="66"/>
      <c r="I340" s="66"/>
      <c r="J340" s="67"/>
      <c r="K340" s="68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6.5" customHeight="1">
      <c r="A341" s="1"/>
      <c r="B341" s="1"/>
      <c r="C341" s="1"/>
      <c r="D341" s="67"/>
      <c r="E341" s="66"/>
      <c r="F341" s="66"/>
      <c r="G341" s="66"/>
      <c r="H341" s="66"/>
      <c r="I341" s="66"/>
      <c r="J341" s="67"/>
      <c r="K341" s="68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6.5" customHeight="1">
      <c r="A342" s="1"/>
      <c r="B342" s="1"/>
      <c r="C342" s="1"/>
      <c r="D342" s="67"/>
      <c r="E342" s="66"/>
      <c r="F342" s="66"/>
      <c r="G342" s="66"/>
      <c r="H342" s="66"/>
      <c r="I342" s="66"/>
      <c r="J342" s="67"/>
      <c r="K342" s="68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6.5" customHeight="1">
      <c r="A343" s="1"/>
      <c r="B343" s="1"/>
      <c r="C343" s="1"/>
      <c r="D343" s="67"/>
      <c r="E343" s="66"/>
      <c r="F343" s="66"/>
      <c r="G343" s="66"/>
      <c r="H343" s="66"/>
      <c r="I343" s="66"/>
      <c r="J343" s="67"/>
      <c r="K343" s="68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6.5" customHeight="1">
      <c r="A344" s="1"/>
      <c r="B344" s="1"/>
      <c r="C344" s="1"/>
      <c r="D344" s="67"/>
      <c r="E344" s="66"/>
      <c r="F344" s="66"/>
      <c r="G344" s="66"/>
      <c r="H344" s="66"/>
      <c r="I344" s="66"/>
      <c r="J344" s="67"/>
      <c r="K344" s="68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6.5" customHeight="1">
      <c r="A345" s="1"/>
      <c r="B345" s="1"/>
      <c r="C345" s="1"/>
      <c r="D345" s="67"/>
      <c r="E345" s="66"/>
      <c r="F345" s="66"/>
      <c r="G345" s="66"/>
      <c r="H345" s="66"/>
      <c r="I345" s="66"/>
      <c r="J345" s="67"/>
      <c r="K345" s="68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6.5" customHeight="1">
      <c r="A346" s="1"/>
      <c r="B346" s="1"/>
      <c r="C346" s="1"/>
      <c r="D346" s="67"/>
      <c r="E346" s="66"/>
      <c r="F346" s="66"/>
      <c r="G346" s="66"/>
      <c r="H346" s="66"/>
      <c r="I346" s="66"/>
      <c r="J346" s="67"/>
      <c r="K346" s="68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6.5" customHeight="1">
      <c r="A347" s="1"/>
      <c r="B347" s="1"/>
      <c r="C347" s="1"/>
      <c r="D347" s="67"/>
      <c r="E347" s="66"/>
      <c r="F347" s="66"/>
      <c r="G347" s="66"/>
      <c r="H347" s="66"/>
      <c r="I347" s="66"/>
      <c r="J347" s="67"/>
      <c r="K347" s="68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6.5" customHeight="1">
      <c r="A348" s="1"/>
      <c r="B348" s="1"/>
      <c r="C348" s="1"/>
      <c r="D348" s="67"/>
      <c r="E348" s="66"/>
      <c r="F348" s="66"/>
      <c r="G348" s="66"/>
      <c r="H348" s="66"/>
      <c r="I348" s="66"/>
      <c r="J348" s="67"/>
      <c r="K348" s="68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6.5" customHeight="1">
      <c r="A349" s="1"/>
      <c r="B349" s="1"/>
      <c r="C349" s="1"/>
      <c r="D349" s="67"/>
      <c r="E349" s="66"/>
      <c r="F349" s="66"/>
      <c r="G349" s="66"/>
      <c r="H349" s="66"/>
      <c r="I349" s="66"/>
      <c r="J349" s="67"/>
      <c r="K349" s="68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6.5" customHeight="1">
      <c r="A350" s="1"/>
      <c r="B350" s="1"/>
      <c r="C350" s="1"/>
      <c r="D350" s="67"/>
      <c r="E350" s="66"/>
      <c r="F350" s="66"/>
      <c r="G350" s="66"/>
      <c r="H350" s="66"/>
      <c r="I350" s="66"/>
      <c r="J350" s="67"/>
      <c r="K350" s="68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6.5" customHeight="1">
      <c r="A351" s="1"/>
      <c r="B351" s="1"/>
      <c r="C351" s="1"/>
      <c r="D351" s="67"/>
      <c r="E351" s="66"/>
      <c r="F351" s="66"/>
      <c r="G351" s="66"/>
      <c r="H351" s="66"/>
      <c r="I351" s="66"/>
      <c r="J351" s="67"/>
      <c r="K351" s="68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6.5" customHeight="1">
      <c r="A352" s="1"/>
      <c r="B352" s="1"/>
      <c r="C352" s="1"/>
      <c r="D352" s="67"/>
      <c r="E352" s="66"/>
      <c r="F352" s="66"/>
      <c r="G352" s="66"/>
      <c r="H352" s="66"/>
      <c r="I352" s="66"/>
      <c r="J352" s="67"/>
      <c r="K352" s="68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6.5" customHeight="1">
      <c r="A353" s="1"/>
      <c r="B353" s="1"/>
      <c r="C353" s="1"/>
      <c r="D353" s="67"/>
      <c r="E353" s="66"/>
      <c r="F353" s="66"/>
      <c r="G353" s="66"/>
      <c r="H353" s="66"/>
      <c r="I353" s="66"/>
      <c r="J353" s="67"/>
      <c r="K353" s="68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6.5" customHeight="1">
      <c r="A354" s="1"/>
      <c r="B354" s="1"/>
      <c r="C354" s="1"/>
      <c r="D354" s="67"/>
      <c r="E354" s="66"/>
      <c r="F354" s="66"/>
      <c r="G354" s="66"/>
      <c r="H354" s="66"/>
      <c r="I354" s="66"/>
      <c r="J354" s="67"/>
      <c r="K354" s="68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6.5" customHeight="1">
      <c r="A355" s="1"/>
      <c r="B355" s="1"/>
      <c r="C355" s="1"/>
      <c r="D355" s="67"/>
      <c r="E355" s="66"/>
      <c r="F355" s="66"/>
      <c r="G355" s="66"/>
      <c r="H355" s="66"/>
      <c r="I355" s="66"/>
      <c r="J355" s="67"/>
      <c r="K355" s="68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6.5" customHeight="1">
      <c r="A356" s="1"/>
      <c r="B356" s="1"/>
      <c r="C356" s="1"/>
      <c r="D356" s="67"/>
      <c r="E356" s="66"/>
      <c r="F356" s="66"/>
      <c r="G356" s="66"/>
      <c r="H356" s="66"/>
      <c r="I356" s="66"/>
      <c r="J356" s="67"/>
      <c r="K356" s="68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6.5" customHeight="1">
      <c r="A357" s="1"/>
      <c r="B357" s="1"/>
      <c r="C357" s="1"/>
      <c r="D357" s="67"/>
      <c r="E357" s="66"/>
      <c r="F357" s="66"/>
      <c r="G357" s="66"/>
      <c r="H357" s="66"/>
      <c r="I357" s="66"/>
      <c r="J357" s="67"/>
      <c r="K357" s="68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6.5" customHeight="1">
      <c r="A358" s="1"/>
      <c r="B358" s="1"/>
      <c r="C358" s="1"/>
      <c r="D358" s="67"/>
      <c r="E358" s="66"/>
      <c r="F358" s="66"/>
      <c r="G358" s="66"/>
      <c r="H358" s="66"/>
      <c r="I358" s="66"/>
      <c r="J358" s="67"/>
      <c r="K358" s="68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6.5" customHeight="1">
      <c r="A359" s="1"/>
      <c r="B359" s="1"/>
      <c r="C359" s="1"/>
      <c r="D359" s="67"/>
      <c r="E359" s="66"/>
      <c r="F359" s="66"/>
      <c r="G359" s="66"/>
      <c r="H359" s="66"/>
      <c r="I359" s="66"/>
      <c r="J359" s="67"/>
      <c r="K359" s="68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6.5" customHeight="1">
      <c r="A360" s="1"/>
      <c r="B360" s="1"/>
      <c r="C360" s="1"/>
      <c r="D360" s="67"/>
      <c r="E360" s="66"/>
      <c r="F360" s="66"/>
      <c r="G360" s="66"/>
      <c r="H360" s="66"/>
      <c r="I360" s="66"/>
      <c r="J360" s="67"/>
      <c r="K360" s="68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6.5" customHeight="1">
      <c r="A361" s="1"/>
      <c r="B361" s="1"/>
      <c r="C361" s="1"/>
      <c r="D361" s="67"/>
      <c r="E361" s="66"/>
      <c r="F361" s="66"/>
      <c r="G361" s="66"/>
      <c r="H361" s="66"/>
      <c r="I361" s="66"/>
      <c r="J361" s="67"/>
      <c r="K361" s="68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6.5" customHeight="1">
      <c r="A362" s="1"/>
      <c r="B362" s="1"/>
      <c r="C362" s="1"/>
      <c r="D362" s="67"/>
      <c r="E362" s="66"/>
      <c r="F362" s="66"/>
      <c r="G362" s="66"/>
      <c r="H362" s="66"/>
      <c r="I362" s="66"/>
      <c r="J362" s="67"/>
      <c r="K362" s="68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6.5" customHeight="1">
      <c r="A363" s="1"/>
      <c r="B363" s="1"/>
      <c r="C363" s="1"/>
      <c r="D363" s="67"/>
      <c r="E363" s="66"/>
      <c r="F363" s="66"/>
      <c r="G363" s="66"/>
      <c r="H363" s="66"/>
      <c r="I363" s="66"/>
      <c r="J363" s="67"/>
      <c r="K363" s="68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6.5" customHeight="1">
      <c r="A364" s="1"/>
      <c r="B364" s="1"/>
      <c r="C364" s="1"/>
      <c r="D364" s="67"/>
      <c r="E364" s="66"/>
      <c r="F364" s="66"/>
      <c r="G364" s="66"/>
      <c r="H364" s="66"/>
      <c r="I364" s="66"/>
      <c r="J364" s="67"/>
      <c r="K364" s="68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6.5" customHeight="1">
      <c r="A365" s="1"/>
      <c r="B365" s="1"/>
      <c r="C365" s="1"/>
      <c r="D365" s="67"/>
      <c r="E365" s="66"/>
      <c r="F365" s="66"/>
      <c r="G365" s="66"/>
      <c r="H365" s="66"/>
      <c r="I365" s="66"/>
      <c r="J365" s="67"/>
      <c r="K365" s="68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6.5" customHeight="1">
      <c r="A366" s="1"/>
      <c r="B366" s="1"/>
      <c r="C366" s="1"/>
      <c r="D366" s="67"/>
      <c r="E366" s="66"/>
      <c r="F366" s="66"/>
      <c r="G366" s="66"/>
      <c r="H366" s="66"/>
      <c r="I366" s="66"/>
      <c r="J366" s="67"/>
      <c r="K366" s="68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6.5" customHeight="1">
      <c r="A367" s="1"/>
      <c r="B367" s="1"/>
      <c r="C367" s="1"/>
      <c r="D367" s="67"/>
      <c r="E367" s="66"/>
      <c r="F367" s="66"/>
      <c r="G367" s="66"/>
      <c r="H367" s="66"/>
      <c r="I367" s="66"/>
      <c r="J367" s="67"/>
      <c r="K367" s="68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6.5" customHeight="1">
      <c r="A368" s="1"/>
      <c r="B368" s="1"/>
      <c r="C368" s="1"/>
      <c r="D368" s="67"/>
      <c r="E368" s="66"/>
      <c r="F368" s="66"/>
      <c r="G368" s="66"/>
      <c r="H368" s="66"/>
      <c r="I368" s="66"/>
      <c r="J368" s="67"/>
      <c r="K368" s="68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6.5" customHeight="1">
      <c r="A369" s="1"/>
      <c r="B369" s="1"/>
      <c r="C369" s="1"/>
      <c r="D369" s="67"/>
      <c r="E369" s="66"/>
      <c r="F369" s="66"/>
      <c r="G369" s="66"/>
      <c r="H369" s="66"/>
      <c r="I369" s="66"/>
      <c r="J369" s="67"/>
      <c r="K369" s="68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6.5" customHeight="1">
      <c r="A370" s="1"/>
      <c r="B370" s="1"/>
      <c r="C370" s="1"/>
      <c r="D370" s="67"/>
      <c r="E370" s="66"/>
      <c r="F370" s="66"/>
      <c r="G370" s="66"/>
      <c r="H370" s="66"/>
      <c r="I370" s="66"/>
      <c r="J370" s="67"/>
      <c r="K370" s="68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6.5" customHeight="1">
      <c r="A371" s="1"/>
      <c r="B371" s="1"/>
      <c r="C371" s="1"/>
      <c r="D371" s="67"/>
      <c r="E371" s="66"/>
      <c r="F371" s="66"/>
      <c r="G371" s="66"/>
      <c r="H371" s="66"/>
      <c r="I371" s="66"/>
      <c r="J371" s="67"/>
      <c r="K371" s="68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6.5" customHeight="1">
      <c r="A372" s="1"/>
      <c r="B372" s="1"/>
      <c r="C372" s="1"/>
      <c r="D372" s="67"/>
      <c r="E372" s="66"/>
      <c r="F372" s="66"/>
      <c r="G372" s="66"/>
      <c r="H372" s="66"/>
      <c r="I372" s="66"/>
      <c r="J372" s="67"/>
      <c r="K372" s="68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6.5" customHeight="1">
      <c r="A373" s="1"/>
      <c r="B373" s="1"/>
      <c r="C373" s="1"/>
      <c r="D373" s="67"/>
      <c r="E373" s="66"/>
      <c r="F373" s="66"/>
      <c r="G373" s="66"/>
      <c r="H373" s="66"/>
      <c r="I373" s="66"/>
      <c r="J373" s="67"/>
      <c r="K373" s="68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6.5" customHeight="1">
      <c r="A374" s="1"/>
      <c r="B374" s="1"/>
      <c r="C374" s="1"/>
      <c r="D374" s="67"/>
      <c r="E374" s="66"/>
      <c r="F374" s="66"/>
      <c r="G374" s="66"/>
      <c r="H374" s="66"/>
      <c r="I374" s="66"/>
      <c r="J374" s="67"/>
      <c r="K374" s="68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6.5" customHeight="1">
      <c r="A375" s="1"/>
      <c r="B375" s="1"/>
      <c r="C375" s="1"/>
      <c r="D375" s="67"/>
      <c r="E375" s="66"/>
      <c r="F375" s="66"/>
      <c r="G375" s="66"/>
      <c r="H375" s="66"/>
      <c r="I375" s="66"/>
      <c r="J375" s="67"/>
      <c r="K375" s="68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6.5" customHeight="1">
      <c r="A376" s="1"/>
      <c r="B376" s="1"/>
      <c r="C376" s="1"/>
      <c r="D376" s="67"/>
      <c r="E376" s="66"/>
      <c r="F376" s="66"/>
      <c r="G376" s="66"/>
      <c r="H376" s="66"/>
      <c r="I376" s="66"/>
      <c r="J376" s="67"/>
      <c r="K376" s="68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6.5" customHeight="1">
      <c r="A377" s="1"/>
      <c r="B377" s="1"/>
      <c r="C377" s="1"/>
      <c r="D377" s="67"/>
      <c r="E377" s="66"/>
      <c r="F377" s="66"/>
      <c r="G377" s="66"/>
      <c r="H377" s="66"/>
      <c r="I377" s="66"/>
      <c r="J377" s="67"/>
      <c r="K377" s="68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6.5" customHeight="1">
      <c r="A378" s="1"/>
      <c r="B378" s="1"/>
      <c r="C378" s="1"/>
      <c r="D378" s="67"/>
      <c r="E378" s="66"/>
      <c r="F378" s="66"/>
      <c r="G378" s="66"/>
      <c r="H378" s="66"/>
      <c r="I378" s="66"/>
      <c r="J378" s="67"/>
      <c r="K378" s="68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6.5" customHeight="1">
      <c r="A379" s="1"/>
      <c r="B379" s="1"/>
      <c r="C379" s="1"/>
      <c r="D379" s="67"/>
      <c r="E379" s="66"/>
      <c r="F379" s="66"/>
      <c r="G379" s="66"/>
      <c r="H379" s="66"/>
      <c r="I379" s="66"/>
      <c r="J379" s="67"/>
      <c r="K379" s="68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6.5" customHeight="1">
      <c r="A380" s="1"/>
      <c r="B380" s="1"/>
      <c r="C380" s="1"/>
      <c r="D380" s="67"/>
      <c r="E380" s="66"/>
      <c r="F380" s="66"/>
      <c r="G380" s="66"/>
      <c r="H380" s="66"/>
      <c r="I380" s="66"/>
      <c r="J380" s="67"/>
      <c r="K380" s="68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6.5" customHeight="1">
      <c r="A381" s="1"/>
      <c r="B381" s="1"/>
      <c r="C381" s="1"/>
      <c r="D381" s="67"/>
      <c r="E381" s="66"/>
      <c r="F381" s="66"/>
      <c r="G381" s="66"/>
      <c r="H381" s="66"/>
      <c r="I381" s="66"/>
      <c r="J381" s="67"/>
      <c r="K381" s="68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6.5" customHeight="1">
      <c r="A382" s="1"/>
      <c r="B382" s="1"/>
      <c r="C382" s="1"/>
      <c r="D382" s="67"/>
      <c r="E382" s="66"/>
      <c r="F382" s="66"/>
      <c r="G382" s="66"/>
      <c r="H382" s="66"/>
      <c r="I382" s="66"/>
      <c r="J382" s="67"/>
      <c r="K382" s="68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6.5" customHeight="1">
      <c r="A383" s="1"/>
      <c r="B383" s="1"/>
      <c r="C383" s="1"/>
      <c r="D383" s="67"/>
      <c r="E383" s="66"/>
      <c r="F383" s="66"/>
      <c r="G383" s="66"/>
      <c r="H383" s="66"/>
      <c r="I383" s="66"/>
      <c r="J383" s="67"/>
      <c r="K383" s="68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6.5" customHeight="1">
      <c r="A384" s="1"/>
      <c r="B384" s="1"/>
      <c r="C384" s="1"/>
      <c r="D384" s="67"/>
      <c r="E384" s="66"/>
      <c r="F384" s="66"/>
      <c r="G384" s="66"/>
      <c r="H384" s="66"/>
      <c r="I384" s="66"/>
      <c r="J384" s="67"/>
      <c r="K384" s="68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6.5" customHeight="1">
      <c r="A385" s="1"/>
      <c r="B385" s="1"/>
      <c r="C385" s="1"/>
      <c r="D385" s="67"/>
      <c r="E385" s="66"/>
      <c r="F385" s="66"/>
      <c r="G385" s="66"/>
      <c r="H385" s="66"/>
      <c r="I385" s="66"/>
      <c r="J385" s="67"/>
      <c r="K385" s="68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6.5" customHeight="1">
      <c r="A386" s="1"/>
      <c r="B386" s="1"/>
      <c r="C386" s="1"/>
      <c r="D386" s="67"/>
      <c r="E386" s="66"/>
      <c r="F386" s="66"/>
      <c r="G386" s="66"/>
      <c r="H386" s="66"/>
      <c r="I386" s="66"/>
      <c r="J386" s="67"/>
      <c r="K386" s="68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6.5" customHeight="1">
      <c r="A387" s="1"/>
      <c r="B387" s="1"/>
      <c r="C387" s="1"/>
      <c r="D387" s="67"/>
      <c r="E387" s="66"/>
      <c r="F387" s="66"/>
      <c r="G387" s="66"/>
      <c r="H387" s="66"/>
      <c r="I387" s="66"/>
      <c r="J387" s="67"/>
      <c r="K387" s="68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6.5" customHeight="1">
      <c r="A388" s="1"/>
      <c r="B388" s="1"/>
      <c r="C388" s="1"/>
      <c r="D388" s="67"/>
      <c r="E388" s="66"/>
      <c r="F388" s="66"/>
      <c r="G388" s="66"/>
      <c r="H388" s="66"/>
      <c r="I388" s="66"/>
      <c r="J388" s="67"/>
      <c r="K388" s="68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6.5" customHeight="1">
      <c r="A389" s="1"/>
      <c r="B389" s="1"/>
      <c r="C389" s="1"/>
      <c r="D389" s="67"/>
      <c r="E389" s="66"/>
      <c r="F389" s="66"/>
      <c r="G389" s="66"/>
      <c r="H389" s="66"/>
      <c r="I389" s="66"/>
      <c r="J389" s="67"/>
      <c r="K389" s="68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6.5" customHeight="1">
      <c r="A390" s="1"/>
      <c r="B390" s="1"/>
      <c r="C390" s="1"/>
      <c r="D390" s="67"/>
      <c r="E390" s="66"/>
      <c r="F390" s="66"/>
      <c r="G390" s="66"/>
      <c r="H390" s="66"/>
      <c r="I390" s="66"/>
      <c r="J390" s="67"/>
      <c r="K390" s="68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6.5" customHeight="1">
      <c r="A391" s="1"/>
      <c r="B391" s="1"/>
      <c r="C391" s="1"/>
      <c r="D391" s="67"/>
      <c r="E391" s="66"/>
      <c r="F391" s="66"/>
      <c r="G391" s="66"/>
      <c r="H391" s="66"/>
      <c r="I391" s="66"/>
      <c r="J391" s="67"/>
      <c r="K391" s="68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6.5" customHeight="1">
      <c r="A392" s="1"/>
      <c r="B392" s="1"/>
      <c r="C392" s="1"/>
      <c r="D392" s="67"/>
      <c r="E392" s="66"/>
      <c r="F392" s="66"/>
      <c r="G392" s="66"/>
      <c r="H392" s="66"/>
      <c r="I392" s="66"/>
      <c r="J392" s="67"/>
      <c r="K392" s="68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6.5" customHeight="1">
      <c r="A393" s="1"/>
      <c r="B393" s="1"/>
      <c r="C393" s="1"/>
      <c r="D393" s="67"/>
      <c r="E393" s="66"/>
      <c r="F393" s="66"/>
      <c r="G393" s="66"/>
      <c r="H393" s="66"/>
      <c r="I393" s="66"/>
      <c r="J393" s="67"/>
      <c r="K393" s="68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6.5" customHeight="1">
      <c r="A394" s="1"/>
      <c r="B394" s="1"/>
      <c r="C394" s="1"/>
      <c r="D394" s="67"/>
      <c r="E394" s="66"/>
      <c r="F394" s="66"/>
      <c r="G394" s="66"/>
      <c r="H394" s="66"/>
      <c r="I394" s="66"/>
      <c r="J394" s="67"/>
      <c r="K394" s="68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6.5" customHeight="1">
      <c r="A395" s="1"/>
      <c r="B395" s="1"/>
      <c r="C395" s="1"/>
      <c r="D395" s="67"/>
      <c r="E395" s="66"/>
      <c r="F395" s="66"/>
      <c r="G395" s="66"/>
      <c r="H395" s="66"/>
      <c r="I395" s="66"/>
      <c r="J395" s="67"/>
      <c r="K395" s="68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6.5" customHeight="1">
      <c r="A396" s="1"/>
      <c r="B396" s="1"/>
      <c r="C396" s="1"/>
      <c r="D396" s="67"/>
      <c r="E396" s="66"/>
      <c r="F396" s="66"/>
      <c r="G396" s="66"/>
      <c r="H396" s="66"/>
      <c r="I396" s="66"/>
      <c r="J396" s="67"/>
      <c r="K396" s="68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6.5" customHeight="1">
      <c r="A397" s="1"/>
      <c r="B397" s="1"/>
      <c r="C397" s="1"/>
      <c r="D397" s="67"/>
      <c r="E397" s="66"/>
      <c r="F397" s="66"/>
      <c r="G397" s="66"/>
      <c r="H397" s="66"/>
      <c r="I397" s="66"/>
      <c r="J397" s="67"/>
      <c r="K397" s="68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6.5" customHeight="1">
      <c r="A398" s="1"/>
      <c r="B398" s="1"/>
      <c r="C398" s="1"/>
      <c r="D398" s="67"/>
      <c r="E398" s="66"/>
      <c r="F398" s="66"/>
      <c r="G398" s="66"/>
      <c r="H398" s="66"/>
      <c r="I398" s="66"/>
      <c r="J398" s="67"/>
      <c r="K398" s="68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6.5" customHeight="1">
      <c r="A399" s="1"/>
      <c r="B399" s="1"/>
      <c r="C399" s="1"/>
      <c r="D399" s="67"/>
      <c r="E399" s="66"/>
      <c r="F399" s="66"/>
      <c r="G399" s="66"/>
      <c r="H399" s="66"/>
      <c r="I399" s="66"/>
      <c r="J399" s="67"/>
      <c r="K399" s="68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6.5" customHeight="1">
      <c r="A400" s="1"/>
      <c r="B400" s="1"/>
      <c r="C400" s="1"/>
      <c r="D400" s="67"/>
      <c r="E400" s="66"/>
      <c r="F400" s="66"/>
      <c r="G400" s="66"/>
      <c r="H400" s="66"/>
      <c r="I400" s="66"/>
      <c r="J400" s="67"/>
      <c r="K400" s="68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6.5" customHeight="1">
      <c r="A401" s="1"/>
      <c r="B401" s="1"/>
      <c r="C401" s="1"/>
      <c r="D401" s="67"/>
      <c r="E401" s="66"/>
      <c r="F401" s="66"/>
      <c r="G401" s="66"/>
      <c r="H401" s="66"/>
      <c r="I401" s="66"/>
      <c r="J401" s="67"/>
      <c r="K401" s="68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6.5" customHeight="1">
      <c r="A402" s="1"/>
      <c r="B402" s="1"/>
      <c r="C402" s="1"/>
      <c r="D402" s="67"/>
      <c r="E402" s="66"/>
      <c r="F402" s="66"/>
      <c r="G402" s="66"/>
      <c r="H402" s="66"/>
      <c r="I402" s="66"/>
      <c r="J402" s="67"/>
      <c r="K402" s="68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6.5" customHeight="1">
      <c r="A403" s="1"/>
      <c r="B403" s="1"/>
      <c r="C403" s="1"/>
      <c r="D403" s="67"/>
      <c r="E403" s="66"/>
      <c r="F403" s="66"/>
      <c r="G403" s="66"/>
      <c r="H403" s="66"/>
      <c r="I403" s="66"/>
      <c r="J403" s="67"/>
      <c r="K403" s="68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6.5" customHeight="1">
      <c r="A404" s="1"/>
      <c r="B404" s="1"/>
      <c r="C404" s="1"/>
      <c r="D404" s="67"/>
      <c r="E404" s="66"/>
      <c r="F404" s="66"/>
      <c r="G404" s="66"/>
      <c r="H404" s="66"/>
      <c r="I404" s="66"/>
      <c r="J404" s="67"/>
      <c r="K404" s="68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6.5" customHeight="1">
      <c r="A405" s="1"/>
      <c r="B405" s="1"/>
      <c r="C405" s="1"/>
      <c r="D405" s="67"/>
      <c r="E405" s="66"/>
      <c r="F405" s="66"/>
      <c r="G405" s="66"/>
      <c r="H405" s="66"/>
      <c r="I405" s="66"/>
      <c r="J405" s="67"/>
      <c r="K405" s="68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6.5" customHeight="1">
      <c r="A406" s="1"/>
      <c r="B406" s="1"/>
      <c r="C406" s="1"/>
      <c r="D406" s="67"/>
      <c r="E406" s="66"/>
      <c r="F406" s="66"/>
      <c r="G406" s="66"/>
      <c r="H406" s="66"/>
      <c r="I406" s="66"/>
      <c r="J406" s="67"/>
      <c r="K406" s="68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6.5" customHeight="1">
      <c r="A407" s="1"/>
      <c r="B407" s="1"/>
      <c r="C407" s="1"/>
      <c r="D407" s="67"/>
      <c r="E407" s="66"/>
      <c r="F407" s="66"/>
      <c r="G407" s="66"/>
      <c r="H407" s="66"/>
      <c r="I407" s="66"/>
      <c r="J407" s="67"/>
      <c r="K407" s="68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6.5" customHeight="1">
      <c r="A408" s="1"/>
      <c r="B408" s="1"/>
      <c r="C408" s="1"/>
      <c r="D408" s="67"/>
      <c r="E408" s="66"/>
      <c r="F408" s="66"/>
      <c r="G408" s="66"/>
      <c r="H408" s="66"/>
      <c r="I408" s="66"/>
      <c r="J408" s="67"/>
      <c r="K408" s="68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6.5" customHeight="1">
      <c r="A409" s="1"/>
      <c r="B409" s="1"/>
      <c r="C409" s="1"/>
      <c r="D409" s="67"/>
      <c r="E409" s="66"/>
      <c r="F409" s="66"/>
      <c r="G409" s="66"/>
      <c r="H409" s="66"/>
      <c r="I409" s="66"/>
      <c r="J409" s="67"/>
      <c r="K409" s="68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6.5" customHeight="1">
      <c r="A410" s="1"/>
      <c r="B410" s="1"/>
      <c r="C410" s="1"/>
      <c r="D410" s="67"/>
      <c r="E410" s="66"/>
      <c r="F410" s="66"/>
      <c r="G410" s="66"/>
      <c r="H410" s="66"/>
      <c r="I410" s="66"/>
      <c r="J410" s="67"/>
      <c r="K410" s="68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6.5" customHeight="1">
      <c r="A411" s="1"/>
      <c r="B411" s="1"/>
      <c r="C411" s="1"/>
      <c r="D411" s="67"/>
      <c r="E411" s="66"/>
      <c r="F411" s="66"/>
      <c r="G411" s="66"/>
      <c r="H411" s="66"/>
      <c r="I411" s="66"/>
      <c r="J411" s="67"/>
      <c r="K411" s="68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6.5" customHeight="1">
      <c r="A412" s="1"/>
      <c r="B412" s="1"/>
      <c r="C412" s="1"/>
      <c r="D412" s="67"/>
      <c r="E412" s="66"/>
      <c r="F412" s="66"/>
      <c r="G412" s="66"/>
      <c r="H412" s="66"/>
      <c r="I412" s="66"/>
      <c r="J412" s="67"/>
      <c r="K412" s="68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6.5" customHeight="1">
      <c r="A413" s="1"/>
      <c r="B413" s="1"/>
      <c r="C413" s="1"/>
      <c r="D413" s="67"/>
      <c r="E413" s="66"/>
      <c r="F413" s="66"/>
      <c r="G413" s="66"/>
      <c r="H413" s="66"/>
      <c r="I413" s="66"/>
      <c r="J413" s="67"/>
      <c r="K413" s="68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6.5" customHeight="1">
      <c r="A414" s="1"/>
      <c r="B414" s="1"/>
      <c r="C414" s="1"/>
      <c r="D414" s="67"/>
      <c r="E414" s="66"/>
      <c r="F414" s="66"/>
      <c r="G414" s="66"/>
      <c r="H414" s="66"/>
      <c r="I414" s="66"/>
      <c r="J414" s="67"/>
      <c r="K414" s="68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6.5" customHeight="1">
      <c r="A415" s="1"/>
      <c r="B415" s="1"/>
      <c r="C415" s="1"/>
      <c r="D415" s="67"/>
      <c r="E415" s="66"/>
      <c r="F415" s="66"/>
      <c r="G415" s="66"/>
      <c r="H415" s="66"/>
      <c r="I415" s="66"/>
      <c r="J415" s="67"/>
      <c r="K415" s="68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6.5" customHeight="1">
      <c r="A416" s="1"/>
      <c r="B416" s="1"/>
      <c r="C416" s="1"/>
      <c r="D416" s="67"/>
      <c r="E416" s="66"/>
      <c r="F416" s="66"/>
      <c r="G416" s="66"/>
      <c r="H416" s="66"/>
      <c r="I416" s="66"/>
      <c r="J416" s="67"/>
      <c r="K416" s="68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6.5" customHeight="1">
      <c r="A417" s="1"/>
      <c r="B417" s="1"/>
      <c r="C417" s="1"/>
      <c r="D417" s="67"/>
      <c r="E417" s="66"/>
      <c r="F417" s="66"/>
      <c r="G417" s="66"/>
      <c r="H417" s="66"/>
      <c r="I417" s="66"/>
      <c r="J417" s="67"/>
      <c r="K417" s="68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6.5" customHeight="1">
      <c r="A418" s="1"/>
      <c r="B418" s="1"/>
      <c r="C418" s="1"/>
      <c r="D418" s="67"/>
      <c r="E418" s="66"/>
      <c r="F418" s="66"/>
      <c r="G418" s="66"/>
      <c r="H418" s="66"/>
      <c r="I418" s="66"/>
      <c r="J418" s="67"/>
      <c r="K418" s="68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6.5" customHeight="1">
      <c r="A419" s="1"/>
      <c r="B419" s="1"/>
      <c r="C419" s="1"/>
      <c r="D419" s="67"/>
      <c r="E419" s="66"/>
      <c r="F419" s="66"/>
      <c r="G419" s="66"/>
      <c r="H419" s="66"/>
      <c r="I419" s="66"/>
      <c r="J419" s="67"/>
      <c r="K419" s="68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6.5" customHeight="1">
      <c r="A420" s="1"/>
      <c r="B420" s="1"/>
      <c r="C420" s="1"/>
      <c r="D420" s="67"/>
      <c r="E420" s="66"/>
      <c r="F420" s="66"/>
      <c r="G420" s="66"/>
      <c r="H420" s="66"/>
      <c r="I420" s="66"/>
      <c r="J420" s="67"/>
      <c r="K420" s="68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6.5" customHeight="1">
      <c r="A421" s="1"/>
      <c r="B421" s="1"/>
      <c r="C421" s="1"/>
      <c r="D421" s="67"/>
      <c r="E421" s="66"/>
      <c r="F421" s="66"/>
      <c r="G421" s="66"/>
      <c r="H421" s="66"/>
      <c r="I421" s="66"/>
      <c r="J421" s="67"/>
      <c r="K421" s="68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6.5" customHeight="1">
      <c r="A422" s="1"/>
      <c r="B422" s="1"/>
      <c r="C422" s="1"/>
      <c r="D422" s="67"/>
      <c r="E422" s="66"/>
      <c r="F422" s="66"/>
      <c r="G422" s="66"/>
      <c r="H422" s="66"/>
      <c r="I422" s="66"/>
      <c r="J422" s="67"/>
      <c r="K422" s="68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6.5" customHeight="1">
      <c r="A423" s="1"/>
      <c r="B423" s="1"/>
      <c r="C423" s="1"/>
      <c r="D423" s="67"/>
      <c r="E423" s="66"/>
      <c r="F423" s="66"/>
      <c r="G423" s="66"/>
      <c r="H423" s="66"/>
      <c r="I423" s="66"/>
      <c r="J423" s="67"/>
      <c r="K423" s="68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6.5" customHeight="1">
      <c r="A424" s="1"/>
      <c r="B424" s="1"/>
      <c r="C424" s="1"/>
      <c r="D424" s="67"/>
      <c r="E424" s="66"/>
      <c r="F424" s="66"/>
      <c r="G424" s="66"/>
      <c r="H424" s="66"/>
      <c r="I424" s="66"/>
      <c r="J424" s="67"/>
      <c r="K424" s="68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6.5" customHeight="1">
      <c r="A425" s="1"/>
      <c r="B425" s="1"/>
      <c r="C425" s="1"/>
      <c r="D425" s="67"/>
      <c r="E425" s="66"/>
      <c r="F425" s="66"/>
      <c r="G425" s="66"/>
      <c r="H425" s="66"/>
      <c r="I425" s="66"/>
      <c r="J425" s="67"/>
      <c r="K425" s="68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6.5" customHeight="1">
      <c r="A426" s="1"/>
      <c r="B426" s="1"/>
      <c r="C426" s="1"/>
      <c r="D426" s="67"/>
      <c r="E426" s="66"/>
      <c r="F426" s="66"/>
      <c r="G426" s="66"/>
      <c r="H426" s="66"/>
      <c r="I426" s="66"/>
      <c r="J426" s="67"/>
      <c r="K426" s="68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6.5" customHeight="1">
      <c r="A427" s="1"/>
      <c r="B427" s="1"/>
      <c r="C427" s="1"/>
      <c r="D427" s="67"/>
      <c r="E427" s="66"/>
      <c r="F427" s="66"/>
      <c r="G427" s="66"/>
      <c r="H427" s="66"/>
      <c r="I427" s="66"/>
      <c r="J427" s="67"/>
      <c r="K427" s="68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6.5" customHeight="1">
      <c r="A428" s="1"/>
      <c r="B428" s="1"/>
      <c r="C428" s="1"/>
      <c r="D428" s="67"/>
      <c r="E428" s="66"/>
      <c r="F428" s="66"/>
      <c r="G428" s="66"/>
      <c r="H428" s="66"/>
      <c r="I428" s="66"/>
      <c r="J428" s="67"/>
      <c r="K428" s="68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6.5" customHeight="1">
      <c r="A429" s="1"/>
      <c r="B429" s="1"/>
      <c r="C429" s="1"/>
      <c r="D429" s="67"/>
      <c r="E429" s="66"/>
      <c r="F429" s="66"/>
      <c r="G429" s="66"/>
      <c r="H429" s="66"/>
      <c r="I429" s="66"/>
      <c r="J429" s="67"/>
      <c r="K429" s="68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6.5" customHeight="1">
      <c r="A430" s="1"/>
      <c r="B430" s="1"/>
      <c r="C430" s="1"/>
      <c r="D430" s="67"/>
      <c r="E430" s="66"/>
      <c r="F430" s="66"/>
      <c r="G430" s="66"/>
      <c r="H430" s="66"/>
      <c r="I430" s="66"/>
      <c r="J430" s="67"/>
      <c r="K430" s="68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6.5" customHeight="1">
      <c r="A431" s="1"/>
      <c r="B431" s="1"/>
      <c r="C431" s="1"/>
      <c r="D431" s="67"/>
      <c r="E431" s="66"/>
      <c r="F431" s="66"/>
      <c r="G431" s="66"/>
      <c r="H431" s="66"/>
      <c r="I431" s="66"/>
      <c r="J431" s="67"/>
      <c r="K431" s="68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6.5" customHeight="1">
      <c r="A432" s="1"/>
      <c r="B432" s="1"/>
      <c r="C432" s="1"/>
      <c r="D432" s="67"/>
      <c r="E432" s="66"/>
      <c r="F432" s="66"/>
      <c r="G432" s="66"/>
      <c r="H432" s="66"/>
      <c r="I432" s="66"/>
      <c r="J432" s="67"/>
      <c r="K432" s="68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6.5" customHeight="1">
      <c r="A433" s="1"/>
      <c r="B433" s="1"/>
      <c r="C433" s="1"/>
      <c r="D433" s="67"/>
      <c r="E433" s="66"/>
      <c r="F433" s="66"/>
      <c r="G433" s="66"/>
      <c r="H433" s="66"/>
      <c r="I433" s="66"/>
      <c r="J433" s="67"/>
      <c r="K433" s="68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6.5" customHeight="1">
      <c r="A434" s="1"/>
      <c r="B434" s="1"/>
      <c r="C434" s="1"/>
      <c r="D434" s="67"/>
      <c r="E434" s="66"/>
      <c r="F434" s="66"/>
      <c r="G434" s="66"/>
      <c r="H434" s="66"/>
      <c r="I434" s="66"/>
      <c r="J434" s="67"/>
      <c r="K434" s="68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6.5" customHeight="1">
      <c r="A435" s="1"/>
      <c r="B435" s="1"/>
      <c r="C435" s="1"/>
      <c r="D435" s="67"/>
      <c r="E435" s="66"/>
      <c r="F435" s="66"/>
      <c r="G435" s="66"/>
      <c r="H435" s="66"/>
      <c r="I435" s="66"/>
      <c r="J435" s="67"/>
      <c r="K435" s="68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6.5" customHeight="1">
      <c r="A436" s="1"/>
      <c r="B436" s="1"/>
      <c r="C436" s="1"/>
      <c r="D436" s="67"/>
      <c r="E436" s="66"/>
      <c r="F436" s="66"/>
      <c r="G436" s="66"/>
      <c r="H436" s="66"/>
      <c r="I436" s="66"/>
      <c r="J436" s="67"/>
      <c r="K436" s="68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6.5" customHeight="1">
      <c r="A437" s="1"/>
      <c r="B437" s="1"/>
      <c r="C437" s="1"/>
      <c r="D437" s="67"/>
      <c r="E437" s="66"/>
      <c r="F437" s="66"/>
      <c r="G437" s="66"/>
      <c r="H437" s="66"/>
      <c r="I437" s="66"/>
      <c r="J437" s="67"/>
      <c r="K437" s="68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6.5" customHeight="1">
      <c r="A438" s="1"/>
      <c r="B438" s="1"/>
      <c r="C438" s="1"/>
      <c r="D438" s="67"/>
      <c r="E438" s="66"/>
      <c r="F438" s="66"/>
      <c r="G438" s="66"/>
      <c r="H438" s="66"/>
      <c r="I438" s="66"/>
      <c r="J438" s="67"/>
      <c r="K438" s="68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6.5" customHeight="1">
      <c r="A439" s="1"/>
      <c r="B439" s="1"/>
      <c r="C439" s="1"/>
      <c r="D439" s="67"/>
      <c r="E439" s="66"/>
      <c r="F439" s="66"/>
      <c r="G439" s="66"/>
      <c r="H439" s="66"/>
      <c r="I439" s="66"/>
      <c r="J439" s="67"/>
      <c r="K439" s="68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6.5" customHeight="1">
      <c r="A440" s="1"/>
      <c r="B440" s="1"/>
      <c r="C440" s="1"/>
      <c r="D440" s="67"/>
      <c r="E440" s="66"/>
      <c r="F440" s="66"/>
      <c r="G440" s="66"/>
      <c r="H440" s="66"/>
      <c r="I440" s="66"/>
      <c r="J440" s="67"/>
      <c r="K440" s="68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6.5" customHeight="1">
      <c r="A441" s="1"/>
      <c r="B441" s="1"/>
      <c r="C441" s="1"/>
      <c r="D441" s="67"/>
      <c r="E441" s="66"/>
      <c r="F441" s="66"/>
      <c r="G441" s="66"/>
      <c r="H441" s="66"/>
      <c r="I441" s="66"/>
      <c r="J441" s="67"/>
      <c r="K441" s="68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6.5" customHeight="1">
      <c r="A442" s="1"/>
      <c r="B442" s="1"/>
      <c r="C442" s="1"/>
      <c r="D442" s="67"/>
      <c r="E442" s="66"/>
      <c r="F442" s="66"/>
      <c r="G442" s="66"/>
      <c r="H442" s="66"/>
      <c r="I442" s="66"/>
      <c r="J442" s="67"/>
      <c r="K442" s="68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6.5" customHeight="1">
      <c r="A443" s="1"/>
      <c r="B443" s="1"/>
      <c r="C443" s="1"/>
      <c r="D443" s="67"/>
      <c r="E443" s="66"/>
      <c r="F443" s="66"/>
      <c r="G443" s="66"/>
      <c r="H443" s="66"/>
      <c r="I443" s="66"/>
      <c r="J443" s="67"/>
      <c r="K443" s="68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6.5" customHeight="1">
      <c r="A444" s="1"/>
      <c r="B444" s="1"/>
      <c r="C444" s="1"/>
      <c r="D444" s="67"/>
      <c r="E444" s="66"/>
      <c r="F444" s="66"/>
      <c r="G444" s="66"/>
      <c r="H444" s="66"/>
      <c r="I444" s="66"/>
      <c r="J444" s="67"/>
      <c r="K444" s="68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6.5" customHeight="1">
      <c r="A445" s="1"/>
      <c r="B445" s="1"/>
      <c r="C445" s="1"/>
      <c r="D445" s="67"/>
      <c r="E445" s="66"/>
      <c r="F445" s="66"/>
      <c r="G445" s="66"/>
      <c r="H445" s="66"/>
      <c r="I445" s="66"/>
      <c r="J445" s="67"/>
      <c r="K445" s="68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6.5" customHeight="1">
      <c r="A446" s="1"/>
      <c r="B446" s="1"/>
      <c r="C446" s="1"/>
      <c r="D446" s="67"/>
      <c r="E446" s="66"/>
      <c r="F446" s="66"/>
      <c r="G446" s="66"/>
      <c r="H446" s="66"/>
      <c r="I446" s="66"/>
      <c r="J446" s="67"/>
      <c r="K446" s="68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6.5" customHeight="1">
      <c r="A447" s="1"/>
      <c r="B447" s="1"/>
      <c r="C447" s="1"/>
      <c r="D447" s="67"/>
      <c r="E447" s="66"/>
      <c r="F447" s="66"/>
      <c r="G447" s="66"/>
      <c r="H447" s="66"/>
      <c r="I447" s="66"/>
      <c r="J447" s="67"/>
      <c r="K447" s="68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6.5" customHeight="1">
      <c r="A448" s="1"/>
      <c r="B448" s="1"/>
      <c r="C448" s="1"/>
      <c r="D448" s="67"/>
      <c r="E448" s="66"/>
      <c r="F448" s="66"/>
      <c r="G448" s="66"/>
      <c r="H448" s="66"/>
      <c r="I448" s="66"/>
      <c r="J448" s="67"/>
      <c r="K448" s="68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6.5" customHeight="1">
      <c r="A449" s="1"/>
      <c r="B449" s="1"/>
      <c r="C449" s="1"/>
      <c r="D449" s="67"/>
      <c r="E449" s="66"/>
      <c r="F449" s="66"/>
      <c r="G449" s="66"/>
      <c r="H449" s="66"/>
      <c r="I449" s="66"/>
      <c r="J449" s="67"/>
      <c r="K449" s="68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6.5" customHeight="1">
      <c r="A450" s="1"/>
      <c r="B450" s="1"/>
      <c r="C450" s="1"/>
      <c r="D450" s="67"/>
      <c r="E450" s="66"/>
      <c r="F450" s="66"/>
      <c r="G450" s="66"/>
      <c r="H450" s="66"/>
      <c r="I450" s="66"/>
      <c r="J450" s="67"/>
      <c r="K450" s="68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6.5" customHeight="1">
      <c r="A451" s="1"/>
      <c r="B451" s="1"/>
      <c r="C451" s="1"/>
      <c r="D451" s="67"/>
      <c r="E451" s="66"/>
      <c r="F451" s="66"/>
      <c r="G451" s="66"/>
      <c r="H451" s="66"/>
      <c r="I451" s="66"/>
      <c r="J451" s="67"/>
      <c r="K451" s="68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6.5" customHeight="1">
      <c r="A452" s="1"/>
      <c r="B452" s="1"/>
      <c r="C452" s="1"/>
      <c r="D452" s="67"/>
      <c r="E452" s="66"/>
      <c r="F452" s="66"/>
      <c r="G452" s="66"/>
      <c r="H452" s="66"/>
      <c r="I452" s="66"/>
      <c r="J452" s="67"/>
      <c r="K452" s="68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6.5" customHeight="1">
      <c r="A453" s="1"/>
      <c r="B453" s="1"/>
      <c r="C453" s="1"/>
      <c r="D453" s="67"/>
      <c r="E453" s="66"/>
      <c r="F453" s="66"/>
      <c r="G453" s="66"/>
      <c r="H453" s="66"/>
      <c r="I453" s="66"/>
      <c r="J453" s="67"/>
      <c r="K453" s="68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6.5" customHeight="1">
      <c r="A454" s="1"/>
      <c r="B454" s="1"/>
      <c r="C454" s="1"/>
      <c r="D454" s="67"/>
      <c r="E454" s="66"/>
      <c r="F454" s="66"/>
      <c r="G454" s="66"/>
      <c r="H454" s="66"/>
      <c r="I454" s="66"/>
      <c r="J454" s="67"/>
      <c r="K454" s="68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6.5" customHeight="1">
      <c r="A455" s="1"/>
      <c r="B455" s="1"/>
      <c r="C455" s="1"/>
      <c r="D455" s="67"/>
      <c r="E455" s="66"/>
      <c r="F455" s="66"/>
      <c r="G455" s="66"/>
      <c r="H455" s="66"/>
      <c r="I455" s="66"/>
      <c r="J455" s="67"/>
      <c r="K455" s="68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6.5" customHeight="1">
      <c r="A456" s="1"/>
      <c r="B456" s="1"/>
      <c r="C456" s="1"/>
      <c r="D456" s="67"/>
      <c r="E456" s="66"/>
      <c r="F456" s="66"/>
      <c r="G456" s="66"/>
      <c r="H456" s="66"/>
      <c r="I456" s="66"/>
      <c r="J456" s="67"/>
      <c r="K456" s="68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6.5" customHeight="1">
      <c r="A457" s="1"/>
      <c r="B457" s="1"/>
      <c r="C457" s="1"/>
      <c r="D457" s="67"/>
      <c r="E457" s="66"/>
      <c r="F457" s="66"/>
      <c r="G457" s="66"/>
      <c r="H457" s="66"/>
      <c r="I457" s="66"/>
      <c r="J457" s="67"/>
      <c r="K457" s="68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6.5" customHeight="1">
      <c r="A458" s="1"/>
      <c r="B458" s="1"/>
      <c r="C458" s="1"/>
      <c r="D458" s="67"/>
      <c r="E458" s="66"/>
      <c r="F458" s="66"/>
      <c r="G458" s="66"/>
      <c r="H458" s="66"/>
      <c r="I458" s="66"/>
      <c r="J458" s="67"/>
      <c r="K458" s="68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6.5" customHeight="1">
      <c r="A459" s="1"/>
      <c r="B459" s="1"/>
      <c r="C459" s="1"/>
      <c r="D459" s="67"/>
      <c r="E459" s="66"/>
      <c r="F459" s="66"/>
      <c r="G459" s="66"/>
      <c r="H459" s="66"/>
      <c r="I459" s="66"/>
      <c r="J459" s="67"/>
      <c r="K459" s="68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6.5" customHeight="1">
      <c r="A460" s="1"/>
      <c r="B460" s="1"/>
      <c r="C460" s="1"/>
      <c r="D460" s="67"/>
      <c r="E460" s="66"/>
      <c r="F460" s="66"/>
      <c r="G460" s="66"/>
      <c r="H460" s="66"/>
      <c r="I460" s="66"/>
      <c r="J460" s="67"/>
      <c r="K460" s="68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6.5" customHeight="1">
      <c r="A461" s="1"/>
      <c r="B461" s="1"/>
      <c r="C461" s="1"/>
      <c r="D461" s="67"/>
      <c r="E461" s="66"/>
      <c r="F461" s="66"/>
      <c r="G461" s="66"/>
      <c r="H461" s="66"/>
      <c r="I461" s="66"/>
      <c r="J461" s="67"/>
      <c r="K461" s="68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6.5" customHeight="1">
      <c r="A462" s="1"/>
      <c r="B462" s="1"/>
      <c r="C462" s="1"/>
      <c r="D462" s="67"/>
      <c r="E462" s="66"/>
      <c r="F462" s="66"/>
      <c r="G462" s="66"/>
      <c r="H462" s="66"/>
      <c r="I462" s="66"/>
      <c r="J462" s="67"/>
      <c r="K462" s="68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6.5" customHeight="1">
      <c r="A463" s="1"/>
      <c r="B463" s="1"/>
      <c r="C463" s="1"/>
      <c r="D463" s="67"/>
      <c r="E463" s="66"/>
      <c r="F463" s="66"/>
      <c r="G463" s="66"/>
      <c r="H463" s="66"/>
      <c r="I463" s="66"/>
      <c r="J463" s="67"/>
      <c r="K463" s="68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6.5" customHeight="1">
      <c r="A464" s="1"/>
      <c r="B464" s="1"/>
      <c r="C464" s="1"/>
      <c r="D464" s="67"/>
      <c r="E464" s="66"/>
      <c r="F464" s="66"/>
      <c r="G464" s="66"/>
      <c r="H464" s="66"/>
      <c r="I464" s="66"/>
      <c r="J464" s="67"/>
      <c r="K464" s="68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6.5" customHeight="1">
      <c r="A465" s="1"/>
      <c r="B465" s="1"/>
      <c r="C465" s="1"/>
      <c r="D465" s="67"/>
      <c r="E465" s="66"/>
      <c r="F465" s="66"/>
      <c r="G465" s="66"/>
      <c r="H465" s="66"/>
      <c r="I465" s="66"/>
      <c r="J465" s="67"/>
      <c r="K465" s="68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6.5" customHeight="1">
      <c r="A466" s="1"/>
      <c r="B466" s="1"/>
      <c r="C466" s="1"/>
      <c r="D466" s="67"/>
      <c r="E466" s="66"/>
      <c r="F466" s="66"/>
      <c r="G466" s="66"/>
      <c r="H466" s="66"/>
      <c r="I466" s="66"/>
      <c r="J466" s="67"/>
      <c r="K466" s="68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6.5" customHeight="1">
      <c r="A467" s="1"/>
      <c r="B467" s="1"/>
      <c r="C467" s="1"/>
      <c r="D467" s="67"/>
      <c r="E467" s="66"/>
      <c r="F467" s="66"/>
      <c r="G467" s="66"/>
      <c r="H467" s="66"/>
      <c r="I467" s="66"/>
      <c r="J467" s="67"/>
      <c r="K467" s="68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6.5" customHeight="1">
      <c r="A468" s="1"/>
      <c r="B468" s="1"/>
      <c r="C468" s="1"/>
      <c r="D468" s="67"/>
      <c r="E468" s="66"/>
      <c r="F468" s="66"/>
      <c r="G468" s="66"/>
      <c r="H468" s="66"/>
      <c r="I468" s="66"/>
      <c r="J468" s="67"/>
      <c r="K468" s="68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6.5" customHeight="1">
      <c r="A469" s="1"/>
      <c r="B469" s="1"/>
      <c r="C469" s="1"/>
      <c r="D469" s="67"/>
      <c r="E469" s="66"/>
      <c r="F469" s="66"/>
      <c r="G469" s="66"/>
      <c r="H469" s="66"/>
      <c r="I469" s="66"/>
      <c r="J469" s="67"/>
      <c r="K469" s="68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6.5" customHeight="1">
      <c r="A470" s="1"/>
      <c r="B470" s="1"/>
      <c r="C470" s="1"/>
      <c r="D470" s="67"/>
      <c r="E470" s="66"/>
      <c r="F470" s="66"/>
      <c r="G470" s="66"/>
      <c r="H470" s="66"/>
      <c r="I470" s="66"/>
      <c r="J470" s="67"/>
      <c r="K470" s="68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6.5" customHeight="1">
      <c r="A471" s="1"/>
      <c r="B471" s="1"/>
      <c r="C471" s="1"/>
      <c r="D471" s="67"/>
      <c r="E471" s="66"/>
      <c r="F471" s="66"/>
      <c r="G471" s="66"/>
      <c r="H471" s="66"/>
      <c r="I471" s="66"/>
      <c r="J471" s="67"/>
      <c r="K471" s="68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6.5" customHeight="1">
      <c r="A472" s="1"/>
      <c r="B472" s="1"/>
      <c r="C472" s="1"/>
      <c r="D472" s="67"/>
      <c r="E472" s="66"/>
      <c r="F472" s="66"/>
      <c r="G472" s="66"/>
      <c r="H472" s="66"/>
      <c r="I472" s="66"/>
      <c r="J472" s="67"/>
      <c r="K472" s="68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6.5" customHeight="1">
      <c r="A473" s="1"/>
      <c r="B473" s="1"/>
      <c r="C473" s="1"/>
      <c r="D473" s="67"/>
      <c r="E473" s="66"/>
      <c r="F473" s="66"/>
      <c r="G473" s="66"/>
      <c r="H473" s="66"/>
      <c r="I473" s="66"/>
      <c r="J473" s="67"/>
      <c r="K473" s="68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6.5" customHeight="1">
      <c r="A474" s="1"/>
      <c r="B474" s="1"/>
      <c r="C474" s="1"/>
      <c r="D474" s="67"/>
      <c r="E474" s="66"/>
      <c r="F474" s="66"/>
      <c r="G474" s="66"/>
      <c r="H474" s="66"/>
      <c r="I474" s="66"/>
      <c r="J474" s="67"/>
      <c r="K474" s="68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6.5" customHeight="1">
      <c r="A475" s="1"/>
      <c r="B475" s="1"/>
      <c r="C475" s="1"/>
      <c r="D475" s="67"/>
      <c r="E475" s="66"/>
      <c r="F475" s="66"/>
      <c r="G475" s="66"/>
      <c r="H475" s="66"/>
      <c r="I475" s="66"/>
      <c r="J475" s="67"/>
      <c r="K475" s="68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6.5" customHeight="1">
      <c r="A476" s="1"/>
      <c r="B476" s="1"/>
      <c r="C476" s="1"/>
      <c r="D476" s="67"/>
      <c r="E476" s="66"/>
      <c r="F476" s="66"/>
      <c r="G476" s="66"/>
      <c r="H476" s="66"/>
      <c r="I476" s="66"/>
      <c r="J476" s="67"/>
      <c r="K476" s="68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6.5" customHeight="1">
      <c r="A477" s="1"/>
      <c r="B477" s="1"/>
      <c r="C477" s="1"/>
      <c r="D477" s="67"/>
      <c r="E477" s="66"/>
      <c r="F477" s="66"/>
      <c r="G477" s="66"/>
      <c r="H477" s="66"/>
      <c r="I477" s="66"/>
      <c r="J477" s="67"/>
      <c r="K477" s="68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6.5" customHeight="1">
      <c r="A478" s="1"/>
      <c r="B478" s="1"/>
      <c r="C478" s="1"/>
      <c r="D478" s="67"/>
      <c r="E478" s="66"/>
      <c r="F478" s="66"/>
      <c r="G478" s="66"/>
      <c r="H478" s="66"/>
      <c r="I478" s="66"/>
      <c r="J478" s="67"/>
      <c r="K478" s="68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6.5" customHeight="1">
      <c r="A479" s="1"/>
      <c r="B479" s="1"/>
      <c r="C479" s="1"/>
      <c r="D479" s="67"/>
      <c r="E479" s="66"/>
      <c r="F479" s="66"/>
      <c r="G479" s="66"/>
      <c r="H479" s="66"/>
      <c r="I479" s="66"/>
      <c r="J479" s="67"/>
      <c r="K479" s="68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6.5" customHeight="1">
      <c r="A480" s="1"/>
      <c r="B480" s="1"/>
      <c r="C480" s="1"/>
      <c r="D480" s="67"/>
      <c r="E480" s="66"/>
      <c r="F480" s="66"/>
      <c r="G480" s="66"/>
      <c r="H480" s="66"/>
      <c r="I480" s="66"/>
      <c r="J480" s="67"/>
      <c r="K480" s="68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6.5" customHeight="1">
      <c r="A481" s="1"/>
      <c r="B481" s="1"/>
      <c r="C481" s="1"/>
      <c r="D481" s="67"/>
      <c r="E481" s="66"/>
      <c r="F481" s="66"/>
      <c r="G481" s="66"/>
      <c r="H481" s="66"/>
      <c r="I481" s="66"/>
      <c r="J481" s="67"/>
      <c r="K481" s="68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6.5" customHeight="1">
      <c r="A482" s="1"/>
      <c r="B482" s="1"/>
      <c r="C482" s="1"/>
      <c r="D482" s="67"/>
      <c r="E482" s="66"/>
      <c r="F482" s="66"/>
      <c r="G482" s="66"/>
      <c r="H482" s="66"/>
      <c r="I482" s="66"/>
      <c r="J482" s="67"/>
      <c r="K482" s="68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6.5" customHeight="1">
      <c r="A483" s="1"/>
      <c r="B483" s="1"/>
      <c r="C483" s="1"/>
      <c r="D483" s="67"/>
      <c r="E483" s="66"/>
      <c r="F483" s="66"/>
      <c r="G483" s="66"/>
      <c r="H483" s="66"/>
      <c r="I483" s="66"/>
      <c r="J483" s="67"/>
      <c r="K483" s="68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6.5" customHeight="1">
      <c r="A484" s="1"/>
      <c r="B484" s="1"/>
      <c r="C484" s="1"/>
      <c r="D484" s="67"/>
      <c r="E484" s="66"/>
      <c r="F484" s="66"/>
      <c r="G484" s="66"/>
      <c r="H484" s="66"/>
      <c r="I484" s="66"/>
      <c r="J484" s="67"/>
      <c r="K484" s="68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6.5" customHeight="1">
      <c r="A485" s="1"/>
      <c r="B485" s="1"/>
      <c r="C485" s="1"/>
      <c r="D485" s="67"/>
      <c r="E485" s="66"/>
      <c r="F485" s="66"/>
      <c r="G485" s="66"/>
      <c r="H485" s="66"/>
      <c r="I485" s="66"/>
      <c r="J485" s="67"/>
      <c r="K485" s="68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6.5" customHeight="1">
      <c r="A486" s="1"/>
      <c r="B486" s="1"/>
      <c r="C486" s="1"/>
      <c r="D486" s="67"/>
      <c r="E486" s="66"/>
      <c r="F486" s="66"/>
      <c r="G486" s="66"/>
      <c r="H486" s="66"/>
      <c r="I486" s="66"/>
      <c r="J486" s="67"/>
      <c r="K486" s="68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6.5" customHeight="1">
      <c r="A487" s="1"/>
      <c r="B487" s="1"/>
      <c r="C487" s="1"/>
      <c r="D487" s="67"/>
      <c r="E487" s="66"/>
      <c r="F487" s="66"/>
      <c r="G487" s="66"/>
      <c r="H487" s="66"/>
      <c r="I487" s="66"/>
      <c r="J487" s="67"/>
      <c r="K487" s="68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6.5" customHeight="1">
      <c r="A488" s="1"/>
      <c r="B488" s="1"/>
      <c r="C488" s="1"/>
      <c r="D488" s="67"/>
      <c r="E488" s="66"/>
      <c r="F488" s="66"/>
      <c r="G488" s="66"/>
      <c r="H488" s="66"/>
      <c r="I488" s="66"/>
      <c r="J488" s="67"/>
      <c r="K488" s="68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6.5" customHeight="1">
      <c r="A489" s="1"/>
      <c r="B489" s="1"/>
      <c r="C489" s="1"/>
      <c r="D489" s="67"/>
      <c r="E489" s="66"/>
      <c r="F489" s="66"/>
      <c r="G489" s="66"/>
      <c r="H489" s="66"/>
      <c r="I489" s="66"/>
      <c r="J489" s="67"/>
      <c r="K489" s="68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6.5" customHeight="1">
      <c r="A490" s="1"/>
      <c r="B490" s="1"/>
      <c r="C490" s="1"/>
      <c r="D490" s="67"/>
      <c r="E490" s="66"/>
      <c r="F490" s="66"/>
      <c r="G490" s="66"/>
      <c r="H490" s="66"/>
      <c r="I490" s="66"/>
      <c r="J490" s="67"/>
      <c r="K490" s="68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6.5" customHeight="1">
      <c r="A491" s="1"/>
      <c r="B491" s="1"/>
      <c r="C491" s="1"/>
      <c r="D491" s="67"/>
      <c r="E491" s="66"/>
      <c r="F491" s="66"/>
      <c r="G491" s="66"/>
      <c r="H491" s="66"/>
      <c r="I491" s="66"/>
      <c r="J491" s="67"/>
      <c r="K491" s="68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6.5" customHeight="1">
      <c r="A492" s="1"/>
      <c r="B492" s="1"/>
      <c r="C492" s="1"/>
      <c r="D492" s="67"/>
      <c r="E492" s="66"/>
      <c r="F492" s="66"/>
      <c r="G492" s="66"/>
      <c r="H492" s="66"/>
      <c r="I492" s="66"/>
      <c r="J492" s="67"/>
      <c r="K492" s="68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6.5" customHeight="1">
      <c r="A493" s="1"/>
      <c r="B493" s="1"/>
      <c r="C493" s="1"/>
      <c r="D493" s="67"/>
      <c r="E493" s="66"/>
      <c r="F493" s="66"/>
      <c r="G493" s="66"/>
      <c r="H493" s="66"/>
      <c r="I493" s="66"/>
      <c r="J493" s="67"/>
      <c r="K493" s="68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6.5" customHeight="1">
      <c r="A494" s="1"/>
      <c r="B494" s="1"/>
      <c r="C494" s="1"/>
      <c r="D494" s="67"/>
      <c r="E494" s="66"/>
      <c r="F494" s="66"/>
      <c r="G494" s="66"/>
      <c r="H494" s="66"/>
      <c r="I494" s="66"/>
      <c r="J494" s="67"/>
      <c r="K494" s="68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6.5" customHeight="1">
      <c r="A495" s="1"/>
      <c r="B495" s="1"/>
      <c r="C495" s="1"/>
      <c r="D495" s="67"/>
      <c r="E495" s="66"/>
      <c r="F495" s="66"/>
      <c r="G495" s="66"/>
      <c r="H495" s="66"/>
      <c r="I495" s="66"/>
      <c r="J495" s="67"/>
      <c r="K495" s="68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6.5" customHeight="1">
      <c r="A496" s="1"/>
      <c r="B496" s="1"/>
      <c r="C496" s="1"/>
      <c r="D496" s="67"/>
      <c r="E496" s="66"/>
      <c r="F496" s="66"/>
      <c r="G496" s="66"/>
      <c r="H496" s="66"/>
      <c r="I496" s="66"/>
      <c r="J496" s="67"/>
      <c r="K496" s="68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6.5" customHeight="1">
      <c r="A497" s="1"/>
      <c r="B497" s="1"/>
      <c r="C497" s="1"/>
      <c r="D497" s="67"/>
      <c r="E497" s="66"/>
      <c r="F497" s="66"/>
      <c r="G497" s="66"/>
      <c r="H497" s="66"/>
      <c r="I497" s="66"/>
      <c r="J497" s="67"/>
      <c r="K497" s="68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6.5" customHeight="1">
      <c r="A498" s="1"/>
      <c r="B498" s="1"/>
      <c r="C498" s="1"/>
      <c r="D498" s="67"/>
      <c r="E498" s="66"/>
      <c r="F498" s="66"/>
      <c r="G498" s="66"/>
      <c r="H498" s="66"/>
      <c r="I498" s="66"/>
      <c r="J498" s="67"/>
      <c r="K498" s="68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6.5" customHeight="1">
      <c r="A499" s="1"/>
      <c r="B499" s="1"/>
      <c r="C499" s="1"/>
      <c r="D499" s="67"/>
      <c r="E499" s="66"/>
      <c r="F499" s="66"/>
      <c r="G499" s="66"/>
      <c r="H499" s="66"/>
      <c r="I499" s="66"/>
      <c r="J499" s="67"/>
      <c r="K499" s="68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6.5" customHeight="1">
      <c r="A500" s="1"/>
      <c r="B500" s="1"/>
      <c r="C500" s="1"/>
      <c r="D500" s="67"/>
      <c r="E500" s="66"/>
      <c r="F500" s="66"/>
      <c r="G500" s="66"/>
      <c r="H500" s="66"/>
      <c r="I500" s="66"/>
      <c r="J500" s="67"/>
      <c r="K500" s="68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6.5" customHeight="1">
      <c r="A501" s="1"/>
      <c r="B501" s="1"/>
      <c r="C501" s="1"/>
      <c r="D501" s="67"/>
      <c r="E501" s="66"/>
      <c r="F501" s="66"/>
      <c r="G501" s="66"/>
      <c r="H501" s="66"/>
      <c r="I501" s="66"/>
      <c r="J501" s="67"/>
      <c r="K501" s="68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6.5" customHeight="1">
      <c r="A502" s="1"/>
      <c r="B502" s="1"/>
      <c r="C502" s="1"/>
      <c r="D502" s="67"/>
      <c r="E502" s="66"/>
      <c r="F502" s="66"/>
      <c r="G502" s="66"/>
      <c r="H502" s="66"/>
      <c r="I502" s="66"/>
      <c r="J502" s="67"/>
      <c r="K502" s="68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6.5" customHeight="1">
      <c r="A503" s="1"/>
      <c r="B503" s="1"/>
      <c r="C503" s="1"/>
      <c r="D503" s="67"/>
      <c r="E503" s="66"/>
      <c r="F503" s="66"/>
      <c r="G503" s="66"/>
      <c r="H503" s="66"/>
      <c r="I503" s="66"/>
      <c r="J503" s="67"/>
      <c r="K503" s="68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6.5" customHeight="1">
      <c r="A504" s="1"/>
      <c r="B504" s="1"/>
      <c r="C504" s="1"/>
      <c r="D504" s="67"/>
      <c r="E504" s="66"/>
      <c r="F504" s="66"/>
      <c r="G504" s="66"/>
      <c r="H504" s="66"/>
      <c r="I504" s="66"/>
      <c r="J504" s="67"/>
      <c r="K504" s="68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6.5" customHeight="1">
      <c r="A505" s="1"/>
      <c r="B505" s="1"/>
      <c r="C505" s="1"/>
      <c r="D505" s="67"/>
      <c r="E505" s="66"/>
      <c r="F505" s="66"/>
      <c r="G505" s="66"/>
      <c r="H505" s="66"/>
      <c r="I505" s="66"/>
      <c r="J505" s="67"/>
      <c r="K505" s="68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6.5" customHeight="1">
      <c r="A506" s="1"/>
      <c r="B506" s="1"/>
      <c r="C506" s="1"/>
      <c r="D506" s="67"/>
      <c r="E506" s="66"/>
      <c r="F506" s="66"/>
      <c r="G506" s="66"/>
      <c r="H506" s="66"/>
      <c r="I506" s="66"/>
      <c r="J506" s="67"/>
      <c r="K506" s="68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6.5" customHeight="1">
      <c r="A507" s="1"/>
      <c r="B507" s="1"/>
      <c r="C507" s="1"/>
      <c r="D507" s="67"/>
      <c r="E507" s="66"/>
      <c r="F507" s="66"/>
      <c r="G507" s="66"/>
      <c r="H507" s="66"/>
      <c r="I507" s="66"/>
      <c r="J507" s="67"/>
      <c r="K507" s="68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6.5" customHeight="1">
      <c r="A508" s="1"/>
      <c r="B508" s="1"/>
      <c r="C508" s="1"/>
      <c r="D508" s="67"/>
      <c r="E508" s="66"/>
      <c r="F508" s="66"/>
      <c r="G508" s="66"/>
      <c r="H508" s="66"/>
      <c r="I508" s="66"/>
      <c r="J508" s="67"/>
      <c r="K508" s="68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6.5" customHeight="1">
      <c r="A509" s="1"/>
      <c r="B509" s="1"/>
      <c r="C509" s="1"/>
      <c r="D509" s="67"/>
      <c r="E509" s="66"/>
      <c r="F509" s="66"/>
      <c r="G509" s="66"/>
      <c r="H509" s="66"/>
      <c r="I509" s="66"/>
      <c r="J509" s="67"/>
      <c r="K509" s="68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6.5" customHeight="1">
      <c r="A510" s="1"/>
      <c r="B510" s="1"/>
      <c r="C510" s="1"/>
      <c r="D510" s="67"/>
      <c r="E510" s="66"/>
      <c r="F510" s="66"/>
      <c r="G510" s="66"/>
      <c r="H510" s="66"/>
      <c r="I510" s="66"/>
      <c r="J510" s="67"/>
      <c r="K510" s="68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6.5" customHeight="1">
      <c r="A511" s="1"/>
      <c r="B511" s="1"/>
      <c r="C511" s="1"/>
      <c r="D511" s="67"/>
      <c r="E511" s="66"/>
      <c r="F511" s="66"/>
      <c r="G511" s="66"/>
      <c r="H511" s="66"/>
      <c r="I511" s="66"/>
      <c r="J511" s="67"/>
      <c r="K511" s="68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6.5" customHeight="1">
      <c r="A512" s="1"/>
      <c r="B512" s="1"/>
      <c r="C512" s="1"/>
      <c r="D512" s="67"/>
      <c r="E512" s="66"/>
      <c r="F512" s="66"/>
      <c r="G512" s="66"/>
      <c r="H512" s="66"/>
      <c r="I512" s="66"/>
      <c r="J512" s="67"/>
      <c r="K512" s="68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6.5" customHeight="1">
      <c r="A513" s="1"/>
      <c r="B513" s="1"/>
      <c r="C513" s="1"/>
      <c r="D513" s="67"/>
      <c r="E513" s="66"/>
      <c r="F513" s="66"/>
      <c r="G513" s="66"/>
      <c r="H513" s="66"/>
      <c r="I513" s="66"/>
      <c r="J513" s="67"/>
      <c r="K513" s="68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6.5" customHeight="1">
      <c r="A514" s="1"/>
      <c r="B514" s="1"/>
      <c r="C514" s="1"/>
      <c r="D514" s="67"/>
      <c r="E514" s="66"/>
      <c r="F514" s="66"/>
      <c r="G514" s="66"/>
      <c r="H514" s="66"/>
      <c r="I514" s="66"/>
      <c r="J514" s="67"/>
      <c r="K514" s="68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6.5" customHeight="1">
      <c r="A515" s="1"/>
      <c r="B515" s="1"/>
      <c r="C515" s="1"/>
      <c r="D515" s="67"/>
      <c r="E515" s="66"/>
      <c r="F515" s="66"/>
      <c r="G515" s="66"/>
      <c r="H515" s="66"/>
      <c r="I515" s="66"/>
      <c r="J515" s="67"/>
      <c r="K515" s="68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6.5" customHeight="1">
      <c r="A516" s="1"/>
      <c r="B516" s="1"/>
      <c r="C516" s="1"/>
      <c r="D516" s="67"/>
      <c r="E516" s="66"/>
      <c r="F516" s="66"/>
      <c r="G516" s="66"/>
      <c r="H516" s="66"/>
      <c r="I516" s="66"/>
      <c r="J516" s="67"/>
      <c r="K516" s="68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6.5" customHeight="1">
      <c r="A517" s="1"/>
      <c r="B517" s="1"/>
      <c r="C517" s="1"/>
      <c r="D517" s="67"/>
      <c r="E517" s="66"/>
      <c r="F517" s="66"/>
      <c r="G517" s="66"/>
      <c r="H517" s="66"/>
      <c r="I517" s="66"/>
      <c r="J517" s="67"/>
      <c r="K517" s="68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6.5" customHeight="1">
      <c r="A518" s="1"/>
      <c r="B518" s="1"/>
      <c r="C518" s="1"/>
      <c r="D518" s="67"/>
      <c r="E518" s="66"/>
      <c r="F518" s="66"/>
      <c r="G518" s="66"/>
      <c r="H518" s="66"/>
      <c r="I518" s="66"/>
      <c r="J518" s="67"/>
      <c r="K518" s="68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6.5" customHeight="1">
      <c r="A519" s="1"/>
      <c r="B519" s="1"/>
      <c r="C519" s="1"/>
      <c r="D519" s="67"/>
      <c r="E519" s="66"/>
      <c r="F519" s="66"/>
      <c r="G519" s="66"/>
      <c r="H519" s="66"/>
      <c r="I519" s="66"/>
      <c r="J519" s="67"/>
      <c r="K519" s="68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6.5" customHeight="1">
      <c r="A520" s="1"/>
      <c r="B520" s="1"/>
      <c r="C520" s="1"/>
      <c r="D520" s="67"/>
      <c r="E520" s="66"/>
      <c r="F520" s="66"/>
      <c r="G520" s="66"/>
      <c r="H520" s="66"/>
      <c r="I520" s="66"/>
      <c r="J520" s="67"/>
      <c r="K520" s="68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6.5" customHeight="1">
      <c r="A521" s="1"/>
      <c r="B521" s="1"/>
      <c r="C521" s="1"/>
      <c r="D521" s="67"/>
      <c r="E521" s="66"/>
      <c r="F521" s="66"/>
      <c r="G521" s="66"/>
      <c r="H521" s="66"/>
      <c r="I521" s="66"/>
      <c r="J521" s="67"/>
      <c r="K521" s="68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6.5" customHeight="1">
      <c r="A522" s="1"/>
      <c r="B522" s="1"/>
      <c r="C522" s="1"/>
      <c r="D522" s="67"/>
      <c r="E522" s="66"/>
      <c r="F522" s="66"/>
      <c r="G522" s="66"/>
      <c r="H522" s="66"/>
      <c r="I522" s="66"/>
      <c r="J522" s="67"/>
      <c r="K522" s="68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6.5" customHeight="1">
      <c r="A523" s="1"/>
      <c r="B523" s="1"/>
      <c r="C523" s="1"/>
      <c r="D523" s="67"/>
      <c r="E523" s="66"/>
      <c r="F523" s="66"/>
      <c r="G523" s="66"/>
      <c r="H523" s="66"/>
      <c r="I523" s="66"/>
      <c r="J523" s="67"/>
      <c r="K523" s="68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6.5" customHeight="1">
      <c r="A524" s="1"/>
      <c r="B524" s="1"/>
      <c r="C524" s="1"/>
      <c r="D524" s="67"/>
      <c r="E524" s="66"/>
      <c r="F524" s="66"/>
      <c r="G524" s="66"/>
      <c r="H524" s="66"/>
      <c r="I524" s="66"/>
      <c r="J524" s="67"/>
      <c r="K524" s="68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6.5" customHeight="1">
      <c r="A525" s="1"/>
      <c r="B525" s="1"/>
      <c r="C525" s="1"/>
      <c r="D525" s="67"/>
      <c r="E525" s="66"/>
      <c r="F525" s="66"/>
      <c r="G525" s="66"/>
      <c r="H525" s="66"/>
      <c r="I525" s="66"/>
      <c r="J525" s="67"/>
      <c r="K525" s="68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6.5" customHeight="1">
      <c r="A526" s="1"/>
      <c r="B526" s="1"/>
      <c r="C526" s="1"/>
      <c r="D526" s="67"/>
      <c r="E526" s="66"/>
      <c r="F526" s="66"/>
      <c r="G526" s="66"/>
      <c r="H526" s="66"/>
      <c r="I526" s="66"/>
      <c r="J526" s="67"/>
      <c r="K526" s="68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6.5" customHeight="1">
      <c r="A527" s="1"/>
      <c r="B527" s="1"/>
      <c r="C527" s="1"/>
      <c r="D527" s="67"/>
      <c r="E527" s="66"/>
      <c r="F527" s="66"/>
      <c r="G527" s="66"/>
      <c r="H527" s="66"/>
      <c r="I527" s="66"/>
      <c r="J527" s="67"/>
      <c r="K527" s="68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6.5" customHeight="1">
      <c r="A528" s="1"/>
      <c r="B528" s="1"/>
      <c r="C528" s="1"/>
      <c r="D528" s="67"/>
      <c r="E528" s="66"/>
      <c r="F528" s="66"/>
      <c r="G528" s="66"/>
      <c r="H528" s="66"/>
      <c r="I528" s="66"/>
      <c r="J528" s="67"/>
      <c r="K528" s="68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6.5" customHeight="1">
      <c r="A529" s="1"/>
      <c r="B529" s="1"/>
      <c r="C529" s="1"/>
      <c r="D529" s="67"/>
      <c r="E529" s="66"/>
      <c r="F529" s="66"/>
      <c r="G529" s="66"/>
      <c r="H529" s="66"/>
      <c r="I529" s="66"/>
      <c r="J529" s="67"/>
      <c r="K529" s="68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6.5" customHeight="1">
      <c r="A530" s="1"/>
      <c r="B530" s="1"/>
      <c r="C530" s="1"/>
      <c r="D530" s="67"/>
      <c r="E530" s="66"/>
      <c r="F530" s="66"/>
      <c r="G530" s="66"/>
      <c r="H530" s="66"/>
      <c r="I530" s="66"/>
      <c r="J530" s="67"/>
      <c r="K530" s="68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6.5" customHeight="1">
      <c r="A531" s="1"/>
      <c r="B531" s="1"/>
      <c r="C531" s="1"/>
      <c r="D531" s="67"/>
      <c r="E531" s="66"/>
      <c r="F531" s="66"/>
      <c r="G531" s="66"/>
      <c r="H531" s="66"/>
      <c r="I531" s="66"/>
      <c r="J531" s="67"/>
      <c r="K531" s="68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6.5" customHeight="1">
      <c r="A532" s="1"/>
      <c r="B532" s="1"/>
      <c r="C532" s="1"/>
      <c r="D532" s="67"/>
      <c r="E532" s="66"/>
      <c r="F532" s="66"/>
      <c r="G532" s="66"/>
      <c r="H532" s="66"/>
      <c r="I532" s="66"/>
      <c r="J532" s="67"/>
      <c r="K532" s="68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6.5" customHeight="1">
      <c r="A533" s="1"/>
      <c r="B533" s="1"/>
      <c r="C533" s="1"/>
      <c r="D533" s="67"/>
      <c r="E533" s="66"/>
      <c r="F533" s="66"/>
      <c r="G533" s="66"/>
      <c r="H533" s="66"/>
      <c r="I533" s="66"/>
      <c r="J533" s="67"/>
      <c r="K533" s="68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6.5" customHeight="1">
      <c r="A534" s="1"/>
      <c r="B534" s="1"/>
      <c r="C534" s="1"/>
      <c r="D534" s="67"/>
      <c r="E534" s="66"/>
      <c r="F534" s="66"/>
      <c r="G534" s="66"/>
      <c r="H534" s="66"/>
      <c r="I534" s="66"/>
      <c r="J534" s="67"/>
      <c r="K534" s="68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6.5" customHeight="1">
      <c r="A535" s="1"/>
      <c r="B535" s="1"/>
      <c r="C535" s="1"/>
      <c r="D535" s="67"/>
      <c r="E535" s="66"/>
      <c r="F535" s="66"/>
      <c r="G535" s="66"/>
      <c r="H535" s="66"/>
      <c r="I535" s="66"/>
      <c r="J535" s="67"/>
      <c r="K535" s="68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6.5" customHeight="1">
      <c r="A536" s="1"/>
      <c r="B536" s="1"/>
      <c r="C536" s="1"/>
      <c r="D536" s="67"/>
      <c r="E536" s="66"/>
      <c r="F536" s="66"/>
      <c r="G536" s="66"/>
      <c r="H536" s="66"/>
      <c r="I536" s="66"/>
      <c r="J536" s="67"/>
      <c r="K536" s="68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6.5" customHeight="1">
      <c r="A537" s="1"/>
      <c r="B537" s="1"/>
      <c r="C537" s="1"/>
      <c r="D537" s="67"/>
      <c r="E537" s="66"/>
      <c r="F537" s="66"/>
      <c r="G537" s="66"/>
      <c r="H537" s="66"/>
      <c r="I537" s="66"/>
      <c r="J537" s="67"/>
      <c r="K537" s="68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6.5" customHeight="1">
      <c r="A538" s="1"/>
      <c r="B538" s="1"/>
      <c r="C538" s="1"/>
      <c r="D538" s="67"/>
      <c r="E538" s="66"/>
      <c r="F538" s="66"/>
      <c r="G538" s="66"/>
      <c r="H538" s="66"/>
      <c r="I538" s="66"/>
      <c r="J538" s="67"/>
      <c r="K538" s="68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6.5" customHeight="1">
      <c r="A539" s="1"/>
      <c r="B539" s="1"/>
      <c r="C539" s="1"/>
      <c r="D539" s="67"/>
      <c r="E539" s="66"/>
      <c r="F539" s="66"/>
      <c r="G539" s="66"/>
      <c r="H539" s="66"/>
      <c r="I539" s="66"/>
      <c r="J539" s="67"/>
      <c r="K539" s="68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6.5" customHeight="1">
      <c r="A540" s="1"/>
      <c r="B540" s="1"/>
      <c r="C540" s="1"/>
      <c r="D540" s="67"/>
      <c r="E540" s="66"/>
      <c r="F540" s="66"/>
      <c r="G540" s="66"/>
      <c r="H540" s="66"/>
      <c r="I540" s="66"/>
      <c r="J540" s="67"/>
      <c r="K540" s="68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6.5" customHeight="1">
      <c r="A541" s="1"/>
      <c r="B541" s="1"/>
      <c r="C541" s="1"/>
      <c r="D541" s="67"/>
      <c r="E541" s="66"/>
      <c r="F541" s="66"/>
      <c r="G541" s="66"/>
      <c r="H541" s="66"/>
      <c r="I541" s="66"/>
      <c r="J541" s="67"/>
      <c r="K541" s="68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6.5" customHeight="1">
      <c r="A542" s="1"/>
      <c r="B542" s="1"/>
      <c r="C542" s="1"/>
      <c r="D542" s="67"/>
      <c r="E542" s="66"/>
      <c r="F542" s="66"/>
      <c r="G542" s="66"/>
      <c r="H542" s="66"/>
      <c r="I542" s="66"/>
      <c r="J542" s="67"/>
      <c r="K542" s="68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6.5" customHeight="1">
      <c r="A543" s="1"/>
      <c r="B543" s="1"/>
      <c r="C543" s="1"/>
      <c r="D543" s="67"/>
      <c r="E543" s="66"/>
      <c r="F543" s="66"/>
      <c r="G543" s="66"/>
      <c r="H543" s="66"/>
      <c r="I543" s="66"/>
      <c r="J543" s="67"/>
      <c r="K543" s="68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6.5" customHeight="1">
      <c r="A544" s="1"/>
      <c r="B544" s="1"/>
      <c r="C544" s="1"/>
      <c r="D544" s="67"/>
      <c r="E544" s="66"/>
      <c r="F544" s="66"/>
      <c r="G544" s="66"/>
      <c r="H544" s="66"/>
      <c r="I544" s="66"/>
      <c r="J544" s="67"/>
      <c r="K544" s="68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6.5" customHeight="1">
      <c r="A545" s="1"/>
      <c r="B545" s="1"/>
      <c r="C545" s="1"/>
      <c r="D545" s="67"/>
      <c r="E545" s="66"/>
      <c r="F545" s="66"/>
      <c r="G545" s="66"/>
      <c r="H545" s="66"/>
      <c r="I545" s="66"/>
      <c r="J545" s="67"/>
      <c r="K545" s="68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6.5" customHeight="1">
      <c r="A546" s="1"/>
      <c r="B546" s="1"/>
      <c r="C546" s="1"/>
      <c r="D546" s="67"/>
      <c r="E546" s="66"/>
      <c r="F546" s="66"/>
      <c r="G546" s="66"/>
      <c r="H546" s="66"/>
      <c r="I546" s="66"/>
      <c r="J546" s="67"/>
      <c r="K546" s="68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6.5" customHeight="1">
      <c r="A547" s="1"/>
      <c r="B547" s="1"/>
      <c r="C547" s="1"/>
      <c r="D547" s="67"/>
      <c r="E547" s="66"/>
      <c r="F547" s="66"/>
      <c r="G547" s="66"/>
      <c r="H547" s="66"/>
      <c r="I547" s="66"/>
      <c r="J547" s="67"/>
      <c r="K547" s="68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6.5" customHeight="1">
      <c r="A548" s="1"/>
      <c r="B548" s="1"/>
      <c r="C548" s="1"/>
      <c r="D548" s="67"/>
      <c r="E548" s="66"/>
      <c r="F548" s="66"/>
      <c r="G548" s="66"/>
      <c r="H548" s="66"/>
      <c r="I548" s="66"/>
      <c r="J548" s="67"/>
      <c r="K548" s="68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6.5" customHeight="1">
      <c r="A549" s="1"/>
      <c r="B549" s="1"/>
      <c r="C549" s="1"/>
      <c r="D549" s="67"/>
      <c r="E549" s="66"/>
      <c r="F549" s="66"/>
      <c r="G549" s="66"/>
      <c r="H549" s="66"/>
      <c r="I549" s="66"/>
      <c r="J549" s="67"/>
      <c r="K549" s="68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6.5" customHeight="1">
      <c r="A550" s="1"/>
      <c r="B550" s="1"/>
      <c r="C550" s="1"/>
      <c r="D550" s="67"/>
      <c r="E550" s="66"/>
      <c r="F550" s="66"/>
      <c r="G550" s="66"/>
      <c r="H550" s="66"/>
      <c r="I550" s="66"/>
      <c r="J550" s="67"/>
      <c r="K550" s="68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6.5" customHeight="1">
      <c r="A551" s="1"/>
      <c r="B551" s="1"/>
      <c r="C551" s="1"/>
      <c r="D551" s="67"/>
      <c r="E551" s="66"/>
      <c r="F551" s="66"/>
      <c r="G551" s="66"/>
      <c r="H551" s="66"/>
      <c r="I551" s="66"/>
      <c r="J551" s="67"/>
      <c r="K551" s="68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6.5" customHeight="1">
      <c r="A552" s="1"/>
      <c r="B552" s="1"/>
      <c r="C552" s="1"/>
      <c r="D552" s="67"/>
      <c r="E552" s="66"/>
      <c r="F552" s="66"/>
      <c r="G552" s="66"/>
      <c r="H552" s="66"/>
      <c r="I552" s="66"/>
      <c r="J552" s="67"/>
      <c r="K552" s="68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6.5" customHeight="1">
      <c r="A553" s="1"/>
      <c r="B553" s="1"/>
      <c r="C553" s="1"/>
      <c r="D553" s="67"/>
      <c r="E553" s="66"/>
      <c r="F553" s="66"/>
      <c r="G553" s="66"/>
      <c r="H553" s="66"/>
      <c r="I553" s="66"/>
      <c r="J553" s="67"/>
      <c r="K553" s="68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6.5" customHeight="1">
      <c r="A554" s="1"/>
      <c r="B554" s="1"/>
      <c r="C554" s="1"/>
      <c r="D554" s="67"/>
      <c r="E554" s="66"/>
      <c r="F554" s="66"/>
      <c r="G554" s="66"/>
      <c r="H554" s="66"/>
      <c r="I554" s="66"/>
      <c r="J554" s="67"/>
      <c r="K554" s="68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6.5" customHeight="1">
      <c r="A555" s="1"/>
      <c r="B555" s="1"/>
      <c r="C555" s="1"/>
      <c r="D555" s="67"/>
      <c r="E555" s="66"/>
      <c r="F555" s="66"/>
      <c r="G555" s="66"/>
      <c r="H555" s="66"/>
      <c r="I555" s="66"/>
      <c r="J555" s="67"/>
      <c r="K555" s="68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6.5" customHeight="1">
      <c r="A556" s="1"/>
      <c r="B556" s="1"/>
      <c r="C556" s="1"/>
      <c r="D556" s="67"/>
      <c r="E556" s="66"/>
      <c r="F556" s="66"/>
      <c r="G556" s="66"/>
      <c r="H556" s="66"/>
      <c r="I556" s="66"/>
      <c r="J556" s="67"/>
      <c r="K556" s="68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6.5" customHeight="1">
      <c r="A557" s="1"/>
      <c r="B557" s="1"/>
      <c r="C557" s="1"/>
      <c r="D557" s="67"/>
      <c r="E557" s="66"/>
      <c r="F557" s="66"/>
      <c r="G557" s="66"/>
      <c r="H557" s="66"/>
      <c r="I557" s="66"/>
      <c r="J557" s="67"/>
      <c r="K557" s="68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6.5" customHeight="1">
      <c r="A558" s="1"/>
      <c r="B558" s="1"/>
      <c r="C558" s="1"/>
      <c r="D558" s="67"/>
      <c r="E558" s="66"/>
      <c r="F558" s="66"/>
      <c r="G558" s="66"/>
      <c r="H558" s="66"/>
      <c r="I558" s="66"/>
      <c r="J558" s="67"/>
      <c r="K558" s="68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6.5" customHeight="1">
      <c r="A559" s="1"/>
      <c r="B559" s="1"/>
      <c r="C559" s="1"/>
      <c r="D559" s="67"/>
      <c r="E559" s="66"/>
      <c r="F559" s="66"/>
      <c r="G559" s="66"/>
      <c r="H559" s="66"/>
      <c r="I559" s="66"/>
      <c r="J559" s="67"/>
      <c r="K559" s="68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6.5" customHeight="1">
      <c r="A560" s="1"/>
      <c r="B560" s="1"/>
      <c r="C560" s="1"/>
      <c r="D560" s="67"/>
      <c r="E560" s="66"/>
      <c r="F560" s="66"/>
      <c r="G560" s="66"/>
      <c r="H560" s="66"/>
      <c r="I560" s="66"/>
      <c r="J560" s="67"/>
      <c r="K560" s="68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6.5" customHeight="1">
      <c r="A561" s="1"/>
      <c r="B561" s="1"/>
      <c r="C561" s="1"/>
      <c r="D561" s="67"/>
      <c r="E561" s="66"/>
      <c r="F561" s="66"/>
      <c r="G561" s="66"/>
      <c r="H561" s="66"/>
      <c r="I561" s="66"/>
      <c r="J561" s="67"/>
      <c r="K561" s="68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6.5" customHeight="1">
      <c r="A562" s="1"/>
      <c r="B562" s="1"/>
      <c r="C562" s="1"/>
      <c r="D562" s="67"/>
      <c r="E562" s="66"/>
      <c r="F562" s="66"/>
      <c r="G562" s="66"/>
      <c r="H562" s="66"/>
      <c r="I562" s="66"/>
      <c r="J562" s="67"/>
      <c r="K562" s="68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6.5" customHeight="1">
      <c r="A563" s="1"/>
      <c r="B563" s="1"/>
      <c r="C563" s="1"/>
      <c r="D563" s="67"/>
      <c r="E563" s="66"/>
      <c r="F563" s="66"/>
      <c r="G563" s="66"/>
      <c r="H563" s="66"/>
      <c r="I563" s="66"/>
      <c r="J563" s="67"/>
      <c r="K563" s="68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6.5" customHeight="1">
      <c r="A564" s="1"/>
      <c r="B564" s="1"/>
      <c r="C564" s="1"/>
      <c r="D564" s="67"/>
      <c r="E564" s="66"/>
      <c r="F564" s="66"/>
      <c r="G564" s="66"/>
      <c r="H564" s="66"/>
      <c r="I564" s="66"/>
      <c r="J564" s="67"/>
      <c r="K564" s="68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6.5" customHeight="1">
      <c r="A565" s="1"/>
      <c r="B565" s="1"/>
      <c r="C565" s="1"/>
      <c r="D565" s="67"/>
      <c r="E565" s="66"/>
      <c r="F565" s="66"/>
      <c r="G565" s="66"/>
      <c r="H565" s="66"/>
      <c r="I565" s="66"/>
      <c r="J565" s="67"/>
      <c r="K565" s="68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6.5" customHeight="1">
      <c r="A566" s="1"/>
      <c r="B566" s="1"/>
      <c r="C566" s="1"/>
      <c r="D566" s="67"/>
      <c r="E566" s="66"/>
      <c r="F566" s="66"/>
      <c r="G566" s="66"/>
      <c r="H566" s="66"/>
      <c r="I566" s="66"/>
      <c r="J566" s="67"/>
      <c r="K566" s="68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6.5" customHeight="1">
      <c r="A567" s="1"/>
      <c r="B567" s="1"/>
      <c r="C567" s="1"/>
      <c r="D567" s="67"/>
      <c r="E567" s="66"/>
      <c r="F567" s="66"/>
      <c r="G567" s="66"/>
      <c r="H567" s="66"/>
      <c r="I567" s="66"/>
      <c r="J567" s="67"/>
      <c r="K567" s="68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6.5" customHeight="1">
      <c r="A568" s="1"/>
      <c r="B568" s="1"/>
      <c r="C568" s="1"/>
      <c r="D568" s="67"/>
      <c r="E568" s="66"/>
      <c r="F568" s="66"/>
      <c r="G568" s="66"/>
      <c r="H568" s="66"/>
      <c r="I568" s="66"/>
      <c r="J568" s="67"/>
      <c r="K568" s="68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6.5" customHeight="1">
      <c r="A569" s="1"/>
      <c r="B569" s="1"/>
      <c r="C569" s="1"/>
      <c r="D569" s="67"/>
      <c r="E569" s="66"/>
      <c r="F569" s="66"/>
      <c r="G569" s="66"/>
      <c r="H569" s="66"/>
      <c r="I569" s="66"/>
      <c r="J569" s="67"/>
      <c r="K569" s="68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6.5" customHeight="1">
      <c r="A570" s="1"/>
      <c r="B570" s="1"/>
      <c r="C570" s="1"/>
      <c r="D570" s="67"/>
      <c r="E570" s="66"/>
      <c r="F570" s="66"/>
      <c r="G570" s="66"/>
      <c r="H570" s="66"/>
      <c r="I570" s="66"/>
      <c r="J570" s="67"/>
      <c r="K570" s="68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6.5" customHeight="1">
      <c r="A571" s="1"/>
      <c r="B571" s="1"/>
      <c r="C571" s="1"/>
      <c r="D571" s="67"/>
      <c r="E571" s="66"/>
      <c r="F571" s="66"/>
      <c r="G571" s="66"/>
      <c r="H571" s="66"/>
      <c r="I571" s="66"/>
      <c r="J571" s="67"/>
      <c r="K571" s="68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6.5" customHeight="1">
      <c r="A572" s="1"/>
      <c r="B572" s="1"/>
      <c r="C572" s="1"/>
      <c r="D572" s="67"/>
      <c r="E572" s="66"/>
      <c r="F572" s="66"/>
      <c r="G572" s="66"/>
      <c r="H572" s="66"/>
      <c r="I572" s="66"/>
      <c r="J572" s="67"/>
      <c r="K572" s="68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6.5" customHeight="1">
      <c r="A573" s="1"/>
      <c r="B573" s="1"/>
      <c r="C573" s="1"/>
      <c r="D573" s="67"/>
      <c r="E573" s="66"/>
      <c r="F573" s="66"/>
      <c r="G573" s="66"/>
      <c r="H573" s="66"/>
      <c r="I573" s="66"/>
      <c r="J573" s="67"/>
      <c r="K573" s="68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6.5" customHeight="1">
      <c r="A574" s="1"/>
      <c r="B574" s="1"/>
      <c r="C574" s="1"/>
      <c r="D574" s="67"/>
      <c r="E574" s="66"/>
      <c r="F574" s="66"/>
      <c r="G574" s="66"/>
      <c r="H574" s="66"/>
      <c r="I574" s="66"/>
      <c r="J574" s="67"/>
      <c r="K574" s="68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6.5" customHeight="1">
      <c r="A575" s="1"/>
      <c r="B575" s="1"/>
      <c r="C575" s="1"/>
      <c r="D575" s="67"/>
      <c r="E575" s="66"/>
      <c r="F575" s="66"/>
      <c r="G575" s="66"/>
      <c r="H575" s="66"/>
      <c r="I575" s="66"/>
      <c r="J575" s="67"/>
      <c r="K575" s="68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6.5" customHeight="1">
      <c r="A576" s="1"/>
      <c r="B576" s="1"/>
      <c r="C576" s="1"/>
      <c r="D576" s="67"/>
      <c r="E576" s="66"/>
      <c r="F576" s="66"/>
      <c r="G576" s="66"/>
      <c r="H576" s="66"/>
      <c r="I576" s="66"/>
      <c r="J576" s="67"/>
      <c r="K576" s="68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6.5" customHeight="1">
      <c r="A577" s="1"/>
      <c r="B577" s="1"/>
      <c r="C577" s="1"/>
      <c r="D577" s="67"/>
      <c r="E577" s="66"/>
      <c r="F577" s="66"/>
      <c r="G577" s="66"/>
      <c r="H577" s="66"/>
      <c r="I577" s="66"/>
      <c r="J577" s="67"/>
      <c r="K577" s="68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6.5" customHeight="1">
      <c r="A578" s="1"/>
      <c r="B578" s="1"/>
      <c r="C578" s="1"/>
      <c r="D578" s="67"/>
      <c r="E578" s="66"/>
      <c r="F578" s="66"/>
      <c r="G578" s="66"/>
      <c r="H578" s="66"/>
      <c r="I578" s="66"/>
      <c r="J578" s="67"/>
      <c r="K578" s="68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6.5" customHeight="1">
      <c r="A579" s="1"/>
      <c r="B579" s="1"/>
      <c r="C579" s="1"/>
      <c r="D579" s="67"/>
      <c r="E579" s="66"/>
      <c r="F579" s="66"/>
      <c r="G579" s="66"/>
      <c r="H579" s="66"/>
      <c r="I579" s="66"/>
      <c r="J579" s="67"/>
      <c r="K579" s="68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6.5" customHeight="1">
      <c r="A580" s="1"/>
      <c r="B580" s="1"/>
      <c r="C580" s="1"/>
      <c r="D580" s="67"/>
      <c r="E580" s="66"/>
      <c r="F580" s="66"/>
      <c r="G580" s="66"/>
      <c r="H580" s="66"/>
      <c r="I580" s="66"/>
      <c r="J580" s="67"/>
      <c r="K580" s="68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6.5" customHeight="1">
      <c r="A581" s="1"/>
      <c r="B581" s="1"/>
      <c r="C581" s="1"/>
      <c r="D581" s="67"/>
      <c r="E581" s="66"/>
      <c r="F581" s="66"/>
      <c r="G581" s="66"/>
      <c r="H581" s="66"/>
      <c r="I581" s="66"/>
      <c r="J581" s="67"/>
      <c r="K581" s="68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6.5" customHeight="1">
      <c r="A582" s="1"/>
      <c r="B582" s="1"/>
      <c r="C582" s="1"/>
      <c r="D582" s="67"/>
      <c r="E582" s="66"/>
      <c r="F582" s="66"/>
      <c r="G582" s="66"/>
      <c r="H582" s="66"/>
      <c r="I582" s="66"/>
      <c r="J582" s="67"/>
      <c r="K582" s="68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6.5" customHeight="1">
      <c r="A583" s="1"/>
      <c r="B583" s="1"/>
      <c r="C583" s="1"/>
      <c r="D583" s="67"/>
      <c r="E583" s="66"/>
      <c r="F583" s="66"/>
      <c r="G583" s="66"/>
      <c r="H583" s="66"/>
      <c r="I583" s="66"/>
      <c r="J583" s="67"/>
      <c r="K583" s="68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6.5" customHeight="1">
      <c r="A584" s="1"/>
      <c r="B584" s="1"/>
      <c r="C584" s="1"/>
      <c r="D584" s="67"/>
      <c r="E584" s="66"/>
      <c r="F584" s="66"/>
      <c r="G584" s="66"/>
      <c r="H584" s="66"/>
      <c r="I584" s="66"/>
      <c r="J584" s="67"/>
      <c r="K584" s="68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6.5" customHeight="1">
      <c r="A585" s="1"/>
      <c r="B585" s="1"/>
      <c r="C585" s="1"/>
      <c r="D585" s="67"/>
      <c r="E585" s="66"/>
      <c r="F585" s="66"/>
      <c r="G585" s="66"/>
      <c r="H585" s="66"/>
      <c r="I585" s="66"/>
      <c r="J585" s="67"/>
      <c r="K585" s="68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6.5" customHeight="1">
      <c r="A586" s="1"/>
      <c r="B586" s="1"/>
      <c r="C586" s="1"/>
      <c r="D586" s="67"/>
      <c r="E586" s="66"/>
      <c r="F586" s="66"/>
      <c r="G586" s="66"/>
      <c r="H586" s="66"/>
      <c r="I586" s="66"/>
      <c r="J586" s="67"/>
      <c r="K586" s="68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6.5" customHeight="1">
      <c r="A587" s="1"/>
      <c r="B587" s="1"/>
      <c r="C587" s="1"/>
      <c r="D587" s="67"/>
      <c r="E587" s="66"/>
      <c r="F587" s="66"/>
      <c r="G587" s="66"/>
      <c r="H587" s="66"/>
      <c r="I587" s="66"/>
      <c r="J587" s="67"/>
      <c r="K587" s="68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6.5" customHeight="1">
      <c r="A588" s="1"/>
      <c r="B588" s="1"/>
      <c r="C588" s="1"/>
      <c r="D588" s="67"/>
      <c r="E588" s="66"/>
      <c r="F588" s="66"/>
      <c r="G588" s="66"/>
      <c r="H588" s="66"/>
      <c r="I588" s="66"/>
      <c r="J588" s="67"/>
      <c r="K588" s="68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6.5" customHeight="1">
      <c r="A589" s="1"/>
      <c r="B589" s="1"/>
      <c r="C589" s="1"/>
      <c r="D589" s="67"/>
      <c r="E589" s="66"/>
      <c r="F589" s="66"/>
      <c r="G589" s="66"/>
      <c r="H589" s="66"/>
      <c r="I589" s="66"/>
      <c r="J589" s="67"/>
      <c r="K589" s="68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6.5" customHeight="1">
      <c r="A590" s="1"/>
      <c r="B590" s="1"/>
      <c r="C590" s="1"/>
      <c r="D590" s="67"/>
      <c r="E590" s="66"/>
      <c r="F590" s="66"/>
      <c r="G590" s="66"/>
      <c r="H590" s="66"/>
      <c r="I590" s="66"/>
      <c r="J590" s="67"/>
      <c r="K590" s="68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6.5" customHeight="1">
      <c r="A591" s="1"/>
      <c r="B591" s="1"/>
      <c r="C591" s="1"/>
      <c r="D591" s="67"/>
      <c r="E591" s="66"/>
      <c r="F591" s="66"/>
      <c r="G591" s="66"/>
      <c r="H591" s="66"/>
      <c r="I591" s="66"/>
      <c r="J591" s="67"/>
      <c r="K591" s="68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6.5" customHeight="1">
      <c r="A592" s="1"/>
      <c r="B592" s="1"/>
      <c r="C592" s="1"/>
      <c r="D592" s="67"/>
      <c r="E592" s="66"/>
      <c r="F592" s="66"/>
      <c r="G592" s="66"/>
      <c r="H592" s="66"/>
      <c r="I592" s="66"/>
      <c r="J592" s="67"/>
      <c r="K592" s="68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6.5" customHeight="1">
      <c r="A593" s="1"/>
      <c r="B593" s="1"/>
      <c r="C593" s="1"/>
      <c r="D593" s="67"/>
      <c r="E593" s="66"/>
      <c r="F593" s="66"/>
      <c r="G593" s="66"/>
      <c r="H593" s="66"/>
      <c r="I593" s="66"/>
      <c r="J593" s="67"/>
      <c r="K593" s="68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6.5" customHeight="1">
      <c r="A594" s="1"/>
      <c r="B594" s="1"/>
      <c r="C594" s="1"/>
      <c r="D594" s="67"/>
      <c r="E594" s="66"/>
      <c r="F594" s="66"/>
      <c r="G594" s="66"/>
      <c r="H594" s="66"/>
      <c r="I594" s="66"/>
      <c r="J594" s="67"/>
      <c r="K594" s="68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6.5" customHeight="1">
      <c r="A595" s="1"/>
      <c r="B595" s="1"/>
      <c r="C595" s="1"/>
      <c r="D595" s="67"/>
      <c r="E595" s="66"/>
      <c r="F595" s="66"/>
      <c r="G595" s="66"/>
      <c r="H595" s="66"/>
      <c r="I595" s="66"/>
      <c r="J595" s="67"/>
      <c r="K595" s="68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6.5" customHeight="1">
      <c r="A596" s="1"/>
      <c r="B596" s="1"/>
      <c r="C596" s="1"/>
      <c r="D596" s="67"/>
      <c r="E596" s="66"/>
      <c r="F596" s="66"/>
      <c r="G596" s="66"/>
      <c r="H596" s="66"/>
      <c r="I596" s="66"/>
      <c r="J596" s="67"/>
      <c r="K596" s="68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6.5" customHeight="1">
      <c r="A597" s="1"/>
      <c r="B597" s="1"/>
      <c r="C597" s="1"/>
      <c r="D597" s="67"/>
      <c r="E597" s="66"/>
      <c r="F597" s="66"/>
      <c r="G597" s="66"/>
      <c r="H597" s="66"/>
      <c r="I597" s="66"/>
      <c r="J597" s="67"/>
      <c r="K597" s="68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6.5" customHeight="1">
      <c r="A598" s="1"/>
      <c r="B598" s="1"/>
      <c r="C598" s="1"/>
      <c r="D598" s="67"/>
      <c r="E598" s="66"/>
      <c r="F598" s="66"/>
      <c r="G598" s="66"/>
      <c r="H598" s="66"/>
      <c r="I598" s="66"/>
      <c r="J598" s="67"/>
      <c r="K598" s="68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6.5" customHeight="1">
      <c r="A599" s="1"/>
      <c r="B599" s="1"/>
      <c r="C599" s="1"/>
      <c r="D599" s="67"/>
      <c r="E599" s="66"/>
      <c r="F599" s="66"/>
      <c r="G599" s="66"/>
      <c r="H599" s="66"/>
      <c r="I599" s="66"/>
      <c r="J599" s="67"/>
      <c r="K599" s="68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6.5" customHeight="1">
      <c r="A600" s="1"/>
      <c r="B600" s="1"/>
      <c r="C600" s="1"/>
      <c r="D600" s="67"/>
      <c r="E600" s="66"/>
      <c r="F600" s="66"/>
      <c r="G600" s="66"/>
      <c r="H600" s="66"/>
      <c r="I600" s="66"/>
      <c r="J600" s="67"/>
      <c r="K600" s="68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6.5" customHeight="1">
      <c r="A601" s="1"/>
      <c r="B601" s="1"/>
      <c r="C601" s="1"/>
      <c r="D601" s="67"/>
      <c r="E601" s="66"/>
      <c r="F601" s="66"/>
      <c r="G601" s="66"/>
      <c r="H601" s="66"/>
      <c r="I601" s="66"/>
      <c r="J601" s="67"/>
      <c r="K601" s="68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6.5" customHeight="1">
      <c r="A602" s="1"/>
      <c r="B602" s="1"/>
      <c r="C602" s="1"/>
      <c r="D602" s="67"/>
      <c r="E602" s="66"/>
      <c r="F602" s="66"/>
      <c r="G602" s="66"/>
      <c r="H602" s="66"/>
      <c r="I602" s="66"/>
      <c r="J602" s="67"/>
      <c r="K602" s="68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6.5" customHeight="1">
      <c r="A603" s="1"/>
      <c r="B603" s="1"/>
      <c r="C603" s="1"/>
      <c r="D603" s="67"/>
      <c r="E603" s="66"/>
      <c r="F603" s="66"/>
      <c r="G603" s="66"/>
      <c r="H603" s="66"/>
      <c r="I603" s="66"/>
      <c r="J603" s="67"/>
      <c r="K603" s="68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6.5" customHeight="1">
      <c r="A604" s="1"/>
      <c r="B604" s="1"/>
      <c r="C604" s="1"/>
      <c r="D604" s="67"/>
      <c r="E604" s="66"/>
      <c r="F604" s="66"/>
      <c r="G604" s="66"/>
      <c r="H604" s="66"/>
      <c r="I604" s="66"/>
      <c r="J604" s="67"/>
      <c r="K604" s="68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6.5" customHeight="1">
      <c r="A605" s="1"/>
      <c r="B605" s="1"/>
      <c r="C605" s="1"/>
      <c r="D605" s="67"/>
      <c r="E605" s="66"/>
      <c r="F605" s="66"/>
      <c r="G605" s="66"/>
      <c r="H605" s="66"/>
      <c r="I605" s="66"/>
      <c r="J605" s="67"/>
      <c r="K605" s="68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6.5" customHeight="1">
      <c r="A606" s="1"/>
      <c r="B606" s="1"/>
      <c r="C606" s="1"/>
      <c r="D606" s="67"/>
      <c r="E606" s="66"/>
      <c r="F606" s="66"/>
      <c r="G606" s="66"/>
      <c r="H606" s="66"/>
      <c r="I606" s="66"/>
      <c r="J606" s="67"/>
      <c r="K606" s="68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6.5" customHeight="1">
      <c r="A607" s="1"/>
      <c r="B607" s="1"/>
      <c r="C607" s="1"/>
      <c r="D607" s="67"/>
      <c r="E607" s="66"/>
      <c r="F607" s="66"/>
      <c r="G607" s="66"/>
      <c r="H607" s="66"/>
      <c r="I607" s="66"/>
      <c r="J607" s="67"/>
      <c r="K607" s="68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6.5" customHeight="1">
      <c r="A608" s="1"/>
      <c r="B608" s="1"/>
      <c r="C608" s="1"/>
      <c r="D608" s="67"/>
      <c r="E608" s="66"/>
      <c r="F608" s="66"/>
      <c r="G608" s="66"/>
      <c r="H608" s="66"/>
      <c r="I608" s="66"/>
      <c r="J608" s="67"/>
      <c r="K608" s="68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6.5" customHeight="1">
      <c r="A609" s="1"/>
      <c r="B609" s="1"/>
      <c r="C609" s="1"/>
      <c r="D609" s="67"/>
      <c r="E609" s="66"/>
      <c r="F609" s="66"/>
      <c r="G609" s="66"/>
      <c r="H609" s="66"/>
      <c r="I609" s="66"/>
      <c r="J609" s="67"/>
      <c r="K609" s="68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6.5" customHeight="1">
      <c r="A610" s="1"/>
      <c r="B610" s="1"/>
      <c r="C610" s="1"/>
      <c r="D610" s="67"/>
      <c r="E610" s="66"/>
      <c r="F610" s="66"/>
      <c r="G610" s="66"/>
      <c r="H610" s="66"/>
      <c r="I610" s="66"/>
      <c r="J610" s="67"/>
      <c r="K610" s="68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6.5" customHeight="1">
      <c r="A611" s="1"/>
      <c r="B611" s="1"/>
      <c r="C611" s="1"/>
      <c r="D611" s="67"/>
      <c r="E611" s="66"/>
      <c r="F611" s="66"/>
      <c r="G611" s="66"/>
      <c r="H611" s="66"/>
      <c r="I611" s="66"/>
      <c r="J611" s="67"/>
      <c r="K611" s="68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6.5" customHeight="1">
      <c r="A612" s="1"/>
      <c r="B612" s="1"/>
      <c r="C612" s="1"/>
      <c r="D612" s="67"/>
      <c r="E612" s="66"/>
      <c r="F612" s="66"/>
      <c r="G612" s="66"/>
      <c r="H612" s="66"/>
      <c r="I612" s="66"/>
      <c r="J612" s="67"/>
      <c r="K612" s="68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6.5" customHeight="1">
      <c r="A613" s="1"/>
      <c r="B613" s="1"/>
      <c r="C613" s="1"/>
      <c r="D613" s="67"/>
      <c r="E613" s="66"/>
      <c r="F613" s="66"/>
      <c r="G613" s="66"/>
      <c r="H613" s="66"/>
      <c r="I613" s="66"/>
      <c r="J613" s="67"/>
      <c r="K613" s="68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6.5" customHeight="1">
      <c r="A614" s="1"/>
      <c r="B614" s="1"/>
      <c r="C614" s="1"/>
      <c r="D614" s="67"/>
      <c r="E614" s="66"/>
      <c r="F614" s="66"/>
      <c r="G614" s="66"/>
      <c r="H614" s="66"/>
      <c r="I614" s="66"/>
      <c r="J614" s="67"/>
      <c r="K614" s="68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6.5" customHeight="1">
      <c r="A615" s="1"/>
      <c r="B615" s="1"/>
      <c r="C615" s="1"/>
      <c r="D615" s="67"/>
      <c r="E615" s="66"/>
      <c r="F615" s="66"/>
      <c r="G615" s="66"/>
      <c r="H615" s="66"/>
      <c r="I615" s="66"/>
      <c r="J615" s="67"/>
      <c r="K615" s="68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6.5" customHeight="1">
      <c r="A616" s="1"/>
      <c r="B616" s="1"/>
      <c r="C616" s="1"/>
      <c r="D616" s="67"/>
      <c r="E616" s="66"/>
      <c r="F616" s="66"/>
      <c r="G616" s="66"/>
      <c r="H616" s="66"/>
      <c r="I616" s="66"/>
      <c r="J616" s="67"/>
      <c r="K616" s="68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6.5" customHeight="1">
      <c r="A617" s="1"/>
      <c r="B617" s="1"/>
      <c r="C617" s="1"/>
      <c r="D617" s="67"/>
      <c r="E617" s="66"/>
      <c r="F617" s="66"/>
      <c r="G617" s="66"/>
      <c r="H617" s="66"/>
      <c r="I617" s="66"/>
      <c r="J617" s="67"/>
      <c r="K617" s="68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6.5" customHeight="1">
      <c r="A618" s="1"/>
      <c r="B618" s="1"/>
      <c r="C618" s="1"/>
      <c r="D618" s="67"/>
      <c r="E618" s="66"/>
      <c r="F618" s="66"/>
      <c r="G618" s="66"/>
      <c r="H618" s="66"/>
      <c r="I618" s="66"/>
      <c r="J618" s="67"/>
      <c r="K618" s="68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6.5" customHeight="1">
      <c r="A619" s="1"/>
      <c r="B619" s="1"/>
      <c r="C619" s="1"/>
      <c r="D619" s="67"/>
      <c r="E619" s="66"/>
      <c r="F619" s="66"/>
      <c r="G619" s="66"/>
      <c r="H619" s="66"/>
      <c r="I619" s="66"/>
      <c r="J619" s="67"/>
      <c r="K619" s="68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6.5" customHeight="1">
      <c r="A620" s="1"/>
      <c r="B620" s="1"/>
      <c r="C620" s="1"/>
      <c r="D620" s="67"/>
      <c r="E620" s="66"/>
      <c r="F620" s="66"/>
      <c r="G620" s="66"/>
      <c r="H620" s="66"/>
      <c r="I620" s="66"/>
      <c r="J620" s="67"/>
      <c r="K620" s="68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6.5" customHeight="1">
      <c r="A621" s="1"/>
      <c r="B621" s="1"/>
      <c r="C621" s="1"/>
      <c r="D621" s="67"/>
      <c r="E621" s="66"/>
      <c r="F621" s="66"/>
      <c r="G621" s="66"/>
      <c r="H621" s="66"/>
      <c r="I621" s="66"/>
      <c r="J621" s="67"/>
      <c r="K621" s="68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6.5" customHeight="1">
      <c r="A622" s="1"/>
      <c r="B622" s="1"/>
      <c r="C622" s="1"/>
      <c r="D622" s="67"/>
      <c r="E622" s="66"/>
      <c r="F622" s="66"/>
      <c r="G622" s="66"/>
      <c r="H622" s="66"/>
      <c r="I622" s="66"/>
      <c r="J622" s="67"/>
      <c r="K622" s="68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6.5" customHeight="1">
      <c r="A623" s="1"/>
      <c r="B623" s="1"/>
      <c r="C623" s="1"/>
      <c r="D623" s="67"/>
      <c r="E623" s="66"/>
      <c r="F623" s="66"/>
      <c r="G623" s="66"/>
      <c r="H623" s="66"/>
      <c r="I623" s="66"/>
      <c r="J623" s="67"/>
      <c r="K623" s="68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6.5" customHeight="1">
      <c r="A624" s="1"/>
      <c r="B624" s="1"/>
      <c r="C624" s="1"/>
      <c r="D624" s="67"/>
      <c r="E624" s="66"/>
      <c r="F624" s="66"/>
      <c r="G624" s="66"/>
      <c r="H624" s="66"/>
      <c r="I624" s="66"/>
      <c r="J624" s="67"/>
      <c r="K624" s="68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6.5" customHeight="1">
      <c r="A625" s="1"/>
      <c r="B625" s="1"/>
      <c r="C625" s="1"/>
      <c r="D625" s="67"/>
      <c r="E625" s="66"/>
      <c r="F625" s="66"/>
      <c r="G625" s="66"/>
      <c r="H625" s="66"/>
      <c r="I625" s="66"/>
      <c r="J625" s="67"/>
      <c r="K625" s="68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6.5" customHeight="1">
      <c r="A626" s="1"/>
      <c r="B626" s="1"/>
      <c r="C626" s="1"/>
      <c r="D626" s="67"/>
      <c r="E626" s="66"/>
      <c r="F626" s="66"/>
      <c r="G626" s="66"/>
      <c r="H626" s="66"/>
      <c r="I626" s="66"/>
      <c r="J626" s="67"/>
      <c r="K626" s="68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6.5" customHeight="1">
      <c r="A627" s="1"/>
      <c r="B627" s="1"/>
      <c r="C627" s="1"/>
      <c r="D627" s="67"/>
      <c r="E627" s="66"/>
      <c r="F627" s="66"/>
      <c r="G627" s="66"/>
      <c r="H627" s="66"/>
      <c r="I627" s="66"/>
      <c r="J627" s="67"/>
      <c r="K627" s="68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6.5" customHeight="1">
      <c r="A628" s="1"/>
      <c r="B628" s="1"/>
      <c r="C628" s="1"/>
      <c r="D628" s="67"/>
      <c r="E628" s="66"/>
      <c r="F628" s="66"/>
      <c r="G628" s="66"/>
      <c r="H628" s="66"/>
      <c r="I628" s="66"/>
      <c r="J628" s="67"/>
      <c r="K628" s="68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6.5" customHeight="1">
      <c r="A629" s="1"/>
      <c r="B629" s="1"/>
      <c r="C629" s="1"/>
      <c r="D629" s="67"/>
      <c r="E629" s="66"/>
      <c r="F629" s="66"/>
      <c r="G629" s="66"/>
      <c r="H629" s="66"/>
      <c r="I629" s="66"/>
      <c r="J629" s="67"/>
      <c r="K629" s="68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6.5" customHeight="1">
      <c r="A630" s="1"/>
      <c r="B630" s="1"/>
      <c r="C630" s="1"/>
      <c r="D630" s="67"/>
      <c r="E630" s="66"/>
      <c r="F630" s="66"/>
      <c r="G630" s="66"/>
      <c r="H630" s="66"/>
      <c r="I630" s="66"/>
      <c r="J630" s="67"/>
      <c r="K630" s="68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6.5" customHeight="1">
      <c r="A631" s="1"/>
      <c r="B631" s="1"/>
      <c r="C631" s="1"/>
      <c r="D631" s="67"/>
      <c r="E631" s="66"/>
      <c r="F631" s="66"/>
      <c r="G631" s="66"/>
      <c r="H631" s="66"/>
      <c r="I631" s="66"/>
      <c r="J631" s="67"/>
      <c r="K631" s="68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6.5" customHeight="1">
      <c r="A632" s="1"/>
      <c r="B632" s="1"/>
      <c r="C632" s="1"/>
      <c r="D632" s="67"/>
      <c r="E632" s="66"/>
      <c r="F632" s="66"/>
      <c r="G632" s="66"/>
      <c r="H632" s="66"/>
      <c r="I632" s="66"/>
      <c r="J632" s="67"/>
      <c r="K632" s="68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6.5" customHeight="1">
      <c r="A633" s="1"/>
      <c r="B633" s="1"/>
      <c r="C633" s="1"/>
      <c r="D633" s="67"/>
      <c r="E633" s="66"/>
      <c r="F633" s="66"/>
      <c r="G633" s="66"/>
      <c r="H633" s="66"/>
      <c r="I633" s="66"/>
      <c r="J633" s="67"/>
      <c r="K633" s="68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6.5" customHeight="1">
      <c r="A634" s="1"/>
      <c r="B634" s="1"/>
      <c r="C634" s="1"/>
      <c r="D634" s="67"/>
      <c r="E634" s="66"/>
      <c r="F634" s="66"/>
      <c r="G634" s="66"/>
      <c r="H634" s="66"/>
      <c r="I634" s="66"/>
      <c r="J634" s="67"/>
      <c r="K634" s="68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6.5" customHeight="1">
      <c r="A635" s="1"/>
      <c r="B635" s="1"/>
      <c r="C635" s="1"/>
      <c r="D635" s="67"/>
      <c r="E635" s="66"/>
      <c r="F635" s="66"/>
      <c r="G635" s="66"/>
      <c r="H635" s="66"/>
      <c r="I635" s="66"/>
      <c r="J635" s="67"/>
      <c r="K635" s="68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6.5" customHeight="1">
      <c r="A636" s="1"/>
      <c r="B636" s="1"/>
      <c r="C636" s="1"/>
      <c r="D636" s="67"/>
      <c r="E636" s="66"/>
      <c r="F636" s="66"/>
      <c r="G636" s="66"/>
      <c r="H636" s="66"/>
      <c r="I636" s="66"/>
      <c r="J636" s="67"/>
      <c r="K636" s="68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6.5" customHeight="1">
      <c r="A637" s="1"/>
      <c r="B637" s="1"/>
      <c r="C637" s="1"/>
      <c r="D637" s="67"/>
      <c r="E637" s="66"/>
      <c r="F637" s="66"/>
      <c r="G637" s="66"/>
      <c r="H637" s="66"/>
      <c r="I637" s="66"/>
      <c r="J637" s="67"/>
      <c r="K637" s="68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6.5" customHeight="1">
      <c r="A638" s="1"/>
      <c r="B638" s="1"/>
      <c r="C638" s="1"/>
      <c r="D638" s="67"/>
      <c r="E638" s="66"/>
      <c r="F638" s="66"/>
      <c r="G638" s="66"/>
      <c r="H638" s="66"/>
      <c r="I638" s="66"/>
      <c r="J638" s="67"/>
      <c r="K638" s="68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6.5" customHeight="1">
      <c r="A639" s="1"/>
      <c r="B639" s="1"/>
      <c r="C639" s="1"/>
      <c r="D639" s="67"/>
      <c r="E639" s="66"/>
      <c r="F639" s="66"/>
      <c r="G639" s="66"/>
      <c r="H639" s="66"/>
      <c r="I639" s="66"/>
      <c r="J639" s="67"/>
      <c r="K639" s="68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6.5" customHeight="1">
      <c r="A640" s="1"/>
      <c r="B640" s="1"/>
      <c r="C640" s="1"/>
      <c r="D640" s="67"/>
      <c r="E640" s="66"/>
      <c r="F640" s="66"/>
      <c r="G640" s="66"/>
      <c r="H640" s="66"/>
      <c r="I640" s="66"/>
      <c r="J640" s="67"/>
      <c r="K640" s="68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6.5" customHeight="1">
      <c r="A641" s="1"/>
      <c r="B641" s="1"/>
      <c r="C641" s="1"/>
      <c r="D641" s="67"/>
      <c r="E641" s="66"/>
      <c r="F641" s="66"/>
      <c r="G641" s="66"/>
      <c r="H641" s="66"/>
      <c r="I641" s="66"/>
      <c r="J641" s="67"/>
      <c r="K641" s="68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6.5" customHeight="1">
      <c r="A642" s="1"/>
      <c r="B642" s="1"/>
      <c r="C642" s="1"/>
      <c r="D642" s="67"/>
      <c r="E642" s="66"/>
      <c r="F642" s="66"/>
      <c r="G642" s="66"/>
      <c r="H642" s="66"/>
      <c r="I642" s="66"/>
      <c r="J642" s="67"/>
      <c r="K642" s="68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6.5" customHeight="1">
      <c r="A643" s="1"/>
      <c r="B643" s="1"/>
      <c r="C643" s="1"/>
      <c r="D643" s="67"/>
      <c r="E643" s="66"/>
      <c r="F643" s="66"/>
      <c r="G643" s="66"/>
      <c r="H643" s="66"/>
      <c r="I643" s="66"/>
      <c r="J643" s="67"/>
      <c r="K643" s="68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6.5" customHeight="1">
      <c r="A644" s="1"/>
      <c r="B644" s="1"/>
      <c r="C644" s="1"/>
      <c r="D644" s="67"/>
      <c r="E644" s="66"/>
      <c r="F644" s="66"/>
      <c r="G644" s="66"/>
      <c r="H644" s="66"/>
      <c r="I644" s="66"/>
      <c r="J644" s="67"/>
      <c r="K644" s="68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6.5" customHeight="1">
      <c r="A645" s="1"/>
      <c r="B645" s="1"/>
      <c r="C645" s="1"/>
      <c r="D645" s="67"/>
      <c r="E645" s="66"/>
      <c r="F645" s="66"/>
      <c r="G645" s="66"/>
      <c r="H645" s="66"/>
      <c r="I645" s="66"/>
      <c r="J645" s="67"/>
      <c r="K645" s="68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6.5" customHeight="1">
      <c r="A646" s="1"/>
      <c r="B646" s="1"/>
      <c r="C646" s="1"/>
      <c r="D646" s="67"/>
      <c r="E646" s="66"/>
      <c r="F646" s="66"/>
      <c r="G646" s="66"/>
      <c r="H646" s="66"/>
      <c r="I646" s="66"/>
      <c r="J646" s="67"/>
      <c r="K646" s="68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6.5" customHeight="1">
      <c r="A647" s="1"/>
      <c r="B647" s="1"/>
      <c r="C647" s="1"/>
      <c r="D647" s="67"/>
      <c r="E647" s="66"/>
      <c r="F647" s="66"/>
      <c r="G647" s="66"/>
      <c r="H647" s="66"/>
      <c r="I647" s="66"/>
      <c r="J647" s="67"/>
      <c r="K647" s="68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6.5" customHeight="1">
      <c r="A648" s="1"/>
      <c r="B648" s="1"/>
      <c r="C648" s="1"/>
      <c r="D648" s="67"/>
      <c r="E648" s="66"/>
      <c r="F648" s="66"/>
      <c r="G648" s="66"/>
      <c r="H648" s="66"/>
      <c r="I648" s="66"/>
      <c r="J648" s="67"/>
      <c r="K648" s="68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6.5" customHeight="1">
      <c r="A649" s="1"/>
      <c r="B649" s="1"/>
      <c r="C649" s="1"/>
      <c r="D649" s="67"/>
      <c r="E649" s="66"/>
      <c r="F649" s="66"/>
      <c r="G649" s="66"/>
      <c r="H649" s="66"/>
      <c r="I649" s="66"/>
      <c r="J649" s="67"/>
      <c r="K649" s="68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6.5" customHeight="1">
      <c r="A650" s="1"/>
      <c r="B650" s="1"/>
      <c r="C650" s="1"/>
      <c r="D650" s="67"/>
      <c r="E650" s="66"/>
      <c r="F650" s="66"/>
      <c r="G650" s="66"/>
      <c r="H650" s="66"/>
      <c r="I650" s="66"/>
      <c r="J650" s="67"/>
      <c r="K650" s="68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6.5" customHeight="1">
      <c r="A651" s="1"/>
      <c r="B651" s="1"/>
      <c r="C651" s="1"/>
      <c r="D651" s="67"/>
      <c r="E651" s="66"/>
      <c r="F651" s="66"/>
      <c r="G651" s="66"/>
      <c r="H651" s="66"/>
      <c r="I651" s="66"/>
      <c r="J651" s="67"/>
      <c r="K651" s="68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6.5" customHeight="1">
      <c r="A652" s="1"/>
      <c r="B652" s="1"/>
      <c r="C652" s="1"/>
      <c r="D652" s="67"/>
      <c r="E652" s="66"/>
      <c r="F652" s="66"/>
      <c r="G652" s="66"/>
      <c r="H652" s="66"/>
      <c r="I652" s="66"/>
      <c r="J652" s="67"/>
      <c r="K652" s="68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6.5" customHeight="1">
      <c r="A653" s="1"/>
      <c r="B653" s="1"/>
      <c r="C653" s="1"/>
      <c r="D653" s="67"/>
      <c r="E653" s="66"/>
      <c r="F653" s="66"/>
      <c r="G653" s="66"/>
      <c r="H653" s="66"/>
      <c r="I653" s="66"/>
      <c r="J653" s="67"/>
      <c r="K653" s="68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6.5" customHeight="1">
      <c r="A654" s="1"/>
      <c r="B654" s="1"/>
      <c r="C654" s="1"/>
      <c r="D654" s="67"/>
      <c r="E654" s="66"/>
      <c r="F654" s="66"/>
      <c r="G654" s="66"/>
      <c r="H654" s="66"/>
      <c r="I654" s="66"/>
      <c r="J654" s="67"/>
      <c r="K654" s="68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6.5" customHeight="1">
      <c r="A655" s="1"/>
      <c r="B655" s="1"/>
      <c r="C655" s="1"/>
      <c r="D655" s="67"/>
      <c r="E655" s="66"/>
      <c r="F655" s="66"/>
      <c r="G655" s="66"/>
      <c r="H655" s="66"/>
      <c r="I655" s="66"/>
      <c r="J655" s="67"/>
      <c r="K655" s="68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6.5" customHeight="1">
      <c r="A656" s="1"/>
      <c r="B656" s="1"/>
      <c r="C656" s="1"/>
      <c r="D656" s="67"/>
      <c r="E656" s="66"/>
      <c r="F656" s="66"/>
      <c r="G656" s="66"/>
      <c r="H656" s="66"/>
      <c r="I656" s="66"/>
      <c r="J656" s="67"/>
      <c r="K656" s="68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6.5" customHeight="1">
      <c r="A657" s="1"/>
      <c r="B657" s="1"/>
      <c r="C657" s="1"/>
      <c r="D657" s="67"/>
      <c r="E657" s="66"/>
      <c r="F657" s="66"/>
      <c r="G657" s="66"/>
      <c r="H657" s="66"/>
      <c r="I657" s="66"/>
      <c r="J657" s="67"/>
      <c r="K657" s="68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6.5" customHeight="1">
      <c r="A658" s="1"/>
      <c r="B658" s="1"/>
      <c r="C658" s="1"/>
      <c r="D658" s="67"/>
      <c r="E658" s="66"/>
      <c r="F658" s="66"/>
      <c r="G658" s="66"/>
      <c r="H658" s="66"/>
      <c r="I658" s="66"/>
      <c r="J658" s="67"/>
      <c r="K658" s="68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6.5" customHeight="1">
      <c r="A659" s="1"/>
      <c r="B659" s="1"/>
      <c r="C659" s="1"/>
      <c r="D659" s="67"/>
      <c r="E659" s="66"/>
      <c r="F659" s="66"/>
      <c r="G659" s="66"/>
      <c r="H659" s="66"/>
      <c r="I659" s="66"/>
      <c r="J659" s="67"/>
      <c r="K659" s="68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6.5" customHeight="1">
      <c r="A660" s="1"/>
      <c r="B660" s="1"/>
      <c r="C660" s="1"/>
      <c r="D660" s="67"/>
      <c r="E660" s="66"/>
      <c r="F660" s="66"/>
      <c r="G660" s="66"/>
      <c r="H660" s="66"/>
      <c r="I660" s="66"/>
      <c r="J660" s="67"/>
      <c r="K660" s="68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6.5" customHeight="1">
      <c r="A661" s="1"/>
      <c r="B661" s="1"/>
      <c r="C661" s="1"/>
      <c r="D661" s="67"/>
      <c r="E661" s="66"/>
      <c r="F661" s="66"/>
      <c r="G661" s="66"/>
      <c r="H661" s="66"/>
      <c r="I661" s="66"/>
      <c r="J661" s="67"/>
      <c r="K661" s="68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6.5" customHeight="1">
      <c r="A662" s="1"/>
      <c r="B662" s="1"/>
      <c r="C662" s="1"/>
      <c r="D662" s="67"/>
      <c r="E662" s="66"/>
      <c r="F662" s="66"/>
      <c r="G662" s="66"/>
      <c r="H662" s="66"/>
      <c r="I662" s="66"/>
      <c r="J662" s="67"/>
      <c r="K662" s="68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6.5" customHeight="1">
      <c r="A663" s="1"/>
      <c r="B663" s="1"/>
      <c r="C663" s="1"/>
      <c r="D663" s="67"/>
      <c r="E663" s="66"/>
      <c r="F663" s="66"/>
      <c r="G663" s="66"/>
      <c r="H663" s="66"/>
      <c r="I663" s="66"/>
      <c r="J663" s="67"/>
      <c r="K663" s="68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6.5" customHeight="1">
      <c r="A664" s="1"/>
      <c r="B664" s="1"/>
      <c r="C664" s="1"/>
      <c r="D664" s="67"/>
      <c r="E664" s="66"/>
      <c r="F664" s="66"/>
      <c r="G664" s="66"/>
      <c r="H664" s="66"/>
      <c r="I664" s="66"/>
      <c r="J664" s="67"/>
      <c r="K664" s="68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6.5" customHeight="1">
      <c r="A665" s="1"/>
      <c r="B665" s="1"/>
      <c r="C665" s="1"/>
      <c r="D665" s="67"/>
      <c r="E665" s="66"/>
      <c r="F665" s="66"/>
      <c r="G665" s="66"/>
      <c r="H665" s="66"/>
      <c r="I665" s="66"/>
      <c r="J665" s="67"/>
      <c r="K665" s="68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6.5" customHeight="1">
      <c r="A666" s="1"/>
      <c r="B666" s="1"/>
      <c r="C666" s="1"/>
      <c r="D666" s="67"/>
      <c r="E666" s="66"/>
      <c r="F666" s="66"/>
      <c r="G666" s="66"/>
      <c r="H666" s="66"/>
      <c r="I666" s="66"/>
      <c r="J666" s="67"/>
      <c r="K666" s="68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6.5" customHeight="1">
      <c r="A667" s="1"/>
      <c r="B667" s="1"/>
      <c r="C667" s="1"/>
      <c r="D667" s="67"/>
      <c r="E667" s="66"/>
      <c r="F667" s="66"/>
      <c r="G667" s="66"/>
      <c r="H667" s="66"/>
      <c r="I667" s="66"/>
      <c r="J667" s="67"/>
      <c r="K667" s="68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6.5" customHeight="1">
      <c r="A668" s="1"/>
      <c r="B668" s="1"/>
      <c r="C668" s="1"/>
      <c r="D668" s="67"/>
      <c r="E668" s="66"/>
      <c r="F668" s="66"/>
      <c r="G668" s="66"/>
      <c r="H668" s="66"/>
      <c r="I668" s="66"/>
      <c r="J668" s="67"/>
      <c r="K668" s="68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6.5" customHeight="1">
      <c r="A669" s="1"/>
      <c r="B669" s="1"/>
      <c r="C669" s="1"/>
      <c r="D669" s="67"/>
      <c r="E669" s="66"/>
      <c r="F669" s="66"/>
      <c r="G669" s="66"/>
      <c r="H669" s="66"/>
      <c r="I669" s="66"/>
      <c r="J669" s="67"/>
      <c r="K669" s="68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6.5" customHeight="1">
      <c r="A670" s="1"/>
      <c r="B670" s="1"/>
      <c r="C670" s="1"/>
      <c r="D670" s="67"/>
      <c r="E670" s="66"/>
      <c r="F670" s="66"/>
      <c r="G670" s="66"/>
      <c r="H670" s="66"/>
      <c r="I670" s="66"/>
      <c r="J670" s="67"/>
      <c r="K670" s="68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6.5" customHeight="1">
      <c r="A671" s="1"/>
      <c r="B671" s="1"/>
      <c r="C671" s="1"/>
      <c r="D671" s="67"/>
      <c r="E671" s="66"/>
      <c r="F671" s="66"/>
      <c r="G671" s="66"/>
      <c r="H671" s="66"/>
      <c r="I671" s="66"/>
      <c r="J671" s="67"/>
      <c r="K671" s="68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6.5" customHeight="1">
      <c r="A672" s="1"/>
      <c r="B672" s="1"/>
      <c r="C672" s="1"/>
      <c r="D672" s="67"/>
      <c r="E672" s="66"/>
      <c r="F672" s="66"/>
      <c r="G672" s="66"/>
      <c r="H672" s="66"/>
      <c r="I672" s="66"/>
      <c r="J672" s="67"/>
      <c r="K672" s="68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6.5" customHeight="1">
      <c r="A673" s="1"/>
      <c r="B673" s="1"/>
      <c r="C673" s="1"/>
      <c r="D673" s="67"/>
      <c r="E673" s="66"/>
      <c r="F673" s="66"/>
      <c r="G673" s="66"/>
      <c r="H673" s="66"/>
      <c r="I673" s="66"/>
      <c r="J673" s="67"/>
      <c r="K673" s="68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6.5" customHeight="1">
      <c r="A674" s="1"/>
      <c r="B674" s="1"/>
      <c r="C674" s="1"/>
      <c r="D674" s="67"/>
      <c r="E674" s="66"/>
      <c r="F674" s="66"/>
      <c r="G674" s="66"/>
      <c r="H674" s="66"/>
      <c r="I674" s="66"/>
      <c r="J674" s="67"/>
      <c r="K674" s="68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6.5" customHeight="1">
      <c r="A675" s="1"/>
      <c r="B675" s="1"/>
      <c r="C675" s="1"/>
      <c r="D675" s="67"/>
      <c r="E675" s="66"/>
      <c r="F675" s="66"/>
      <c r="G675" s="66"/>
      <c r="H675" s="66"/>
      <c r="I675" s="66"/>
      <c r="J675" s="67"/>
      <c r="K675" s="68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6.5" customHeight="1">
      <c r="A676" s="1"/>
      <c r="B676" s="1"/>
      <c r="C676" s="1"/>
      <c r="D676" s="67"/>
      <c r="E676" s="66"/>
      <c r="F676" s="66"/>
      <c r="G676" s="66"/>
      <c r="H676" s="66"/>
      <c r="I676" s="66"/>
      <c r="J676" s="67"/>
      <c r="K676" s="68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6.5" customHeight="1">
      <c r="A677" s="1"/>
      <c r="B677" s="1"/>
      <c r="C677" s="1"/>
      <c r="D677" s="67"/>
      <c r="E677" s="66"/>
      <c r="F677" s="66"/>
      <c r="G677" s="66"/>
      <c r="H677" s="66"/>
      <c r="I677" s="66"/>
      <c r="J677" s="67"/>
      <c r="K677" s="68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6.5" customHeight="1">
      <c r="A678" s="1"/>
      <c r="B678" s="1"/>
      <c r="C678" s="1"/>
      <c r="D678" s="67"/>
      <c r="E678" s="66"/>
      <c r="F678" s="66"/>
      <c r="G678" s="66"/>
      <c r="H678" s="66"/>
      <c r="I678" s="66"/>
      <c r="J678" s="67"/>
      <c r="K678" s="68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6.5" customHeight="1">
      <c r="A679" s="1"/>
      <c r="B679" s="1"/>
      <c r="C679" s="1"/>
      <c r="D679" s="67"/>
      <c r="E679" s="66"/>
      <c r="F679" s="66"/>
      <c r="G679" s="66"/>
      <c r="H679" s="66"/>
      <c r="I679" s="66"/>
      <c r="J679" s="67"/>
      <c r="K679" s="68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6.5" customHeight="1">
      <c r="A680" s="1"/>
      <c r="B680" s="1"/>
      <c r="C680" s="1"/>
      <c r="D680" s="67"/>
      <c r="E680" s="66"/>
      <c r="F680" s="66"/>
      <c r="G680" s="66"/>
      <c r="H680" s="66"/>
      <c r="I680" s="66"/>
      <c r="J680" s="67"/>
      <c r="K680" s="68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6.5" customHeight="1">
      <c r="A681" s="1"/>
      <c r="B681" s="1"/>
      <c r="C681" s="1"/>
      <c r="D681" s="67"/>
      <c r="E681" s="66"/>
      <c r="F681" s="66"/>
      <c r="G681" s="66"/>
      <c r="H681" s="66"/>
      <c r="I681" s="66"/>
      <c r="J681" s="67"/>
      <c r="K681" s="68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6.5" customHeight="1">
      <c r="A682" s="1"/>
      <c r="B682" s="1"/>
      <c r="C682" s="1"/>
      <c r="D682" s="67"/>
      <c r="E682" s="66"/>
      <c r="F682" s="66"/>
      <c r="G682" s="66"/>
      <c r="H682" s="66"/>
      <c r="I682" s="66"/>
      <c r="J682" s="67"/>
      <c r="K682" s="68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6.5" customHeight="1">
      <c r="A683" s="1"/>
      <c r="B683" s="1"/>
      <c r="C683" s="1"/>
      <c r="D683" s="67"/>
      <c r="E683" s="66"/>
      <c r="F683" s="66"/>
      <c r="G683" s="66"/>
      <c r="H683" s="66"/>
      <c r="I683" s="66"/>
      <c r="J683" s="67"/>
      <c r="K683" s="68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6.5" customHeight="1">
      <c r="A684" s="1"/>
      <c r="B684" s="1"/>
      <c r="C684" s="1"/>
      <c r="D684" s="67"/>
      <c r="E684" s="66"/>
      <c r="F684" s="66"/>
      <c r="G684" s="66"/>
      <c r="H684" s="66"/>
      <c r="I684" s="66"/>
      <c r="J684" s="67"/>
      <c r="K684" s="68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6.5" customHeight="1">
      <c r="A685" s="1"/>
      <c r="B685" s="1"/>
      <c r="C685" s="1"/>
      <c r="D685" s="67"/>
      <c r="E685" s="66"/>
      <c r="F685" s="66"/>
      <c r="G685" s="66"/>
      <c r="H685" s="66"/>
      <c r="I685" s="66"/>
      <c r="J685" s="67"/>
      <c r="K685" s="68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6.5" customHeight="1">
      <c r="A686" s="1"/>
      <c r="B686" s="1"/>
      <c r="C686" s="1"/>
      <c r="D686" s="67"/>
      <c r="E686" s="66"/>
      <c r="F686" s="66"/>
      <c r="G686" s="66"/>
      <c r="H686" s="66"/>
      <c r="I686" s="66"/>
      <c r="J686" s="67"/>
      <c r="K686" s="68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6.5" customHeight="1">
      <c r="A687" s="1"/>
      <c r="B687" s="1"/>
      <c r="C687" s="1"/>
      <c r="D687" s="67"/>
      <c r="E687" s="66"/>
      <c r="F687" s="66"/>
      <c r="G687" s="66"/>
      <c r="H687" s="66"/>
      <c r="I687" s="66"/>
      <c r="J687" s="67"/>
      <c r="K687" s="68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6.5" customHeight="1">
      <c r="A688" s="1"/>
      <c r="B688" s="1"/>
      <c r="C688" s="1"/>
      <c r="D688" s="67"/>
      <c r="E688" s="66"/>
      <c r="F688" s="66"/>
      <c r="G688" s="66"/>
      <c r="H688" s="66"/>
      <c r="I688" s="66"/>
      <c r="J688" s="67"/>
      <c r="K688" s="68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6.5" customHeight="1">
      <c r="A689" s="1"/>
      <c r="B689" s="1"/>
      <c r="C689" s="1"/>
      <c r="D689" s="67"/>
      <c r="E689" s="66"/>
      <c r="F689" s="66"/>
      <c r="G689" s="66"/>
      <c r="H689" s="66"/>
      <c r="I689" s="66"/>
      <c r="J689" s="67"/>
      <c r="K689" s="68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6.5" customHeight="1">
      <c r="A690" s="1"/>
      <c r="B690" s="1"/>
      <c r="C690" s="1"/>
      <c r="D690" s="67"/>
      <c r="E690" s="66"/>
      <c r="F690" s="66"/>
      <c r="G690" s="66"/>
      <c r="H690" s="66"/>
      <c r="I690" s="66"/>
      <c r="J690" s="67"/>
      <c r="K690" s="68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6.5" customHeight="1">
      <c r="A691" s="1"/>
      <c r="B691" s="1"/>
      <c r="C691" s="1"/>
      <c r="D691" s="67"/>
      <c r="E691" s="66"/>
      <c r="F691" s="66"/>
      <c r="G691" s="66"/>
      <c r="H691" s="66"/>
      <c r="I691" s="66"/>
      <c r="J691" s="67"/>
      <c r="K691" s="68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6.5" customHeight="1">
      <c r="A692" s="1"/>
      <c r="B692" s="1"/>
      <c r="C692" s="1"/>
      <c r="D692" s="67"/>
      <c r="E692" s="66"/>
      <c r="F692" s="66"/>
      <c r="G692" s="66"/>
      <c r="H692" s="66"/>
      <c r="I692" s="66"/>
      <c r="J692" s="67"/>
      <c r="K692" s="68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6.5" customHeight="1">
      <c r="A693" s="1"/>
      <c r="B693" s="1"/>
      <c r="C693" s="1"/>
      <c r="D693" s="67"/>
      <c r="E693" s="66"/>
      <c r="F693" s="66"/>
      <c r="G693" s="66"/>
      <c r="H693" s="66"/>
      <c r="I693" s="66"/>
      <c r="J693" s="67"/>
      <c r="K693" s="68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6.5" customHeight="1">
      <c r="A694" s="1"/>
      <c r="B694" s="1"/>
      <c r="C694" s="1"/>
      <c r="D694" s="67"/>
      <c r="E694" s="66"/>
      <c r="F694" s="66"/>
      <c r="G694" s="66"/>
      <c r="H694" s="66"/>
      <c r="I694" s="66"/>
      <c r="J694" s="67"/>
      <c r="K694" s="68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6.5" customHeight="1">
      <c r="A695" s="1"/>
      <c r="B695" s="1"/>
      <c r="C695" s="1"/>
      <c r="D695" s="67"/>
      <c r="E695" s="66"/>
      <c r="F695" s="66"/>
      <c r="G695" s="66"/>
      <c r="H695" s="66"/>
      <c r="I695" s="66"/>
      <c r="J695" s="67"/>
      <c r="K695" s="68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6.5" customHeight="1">
      <c r="A696" s="1"/>
      <c r="B696" s="1"/>
      <c r="C696" s="1"/>
      <c r="D696" s="67"/>
      <c r="E696" s="66"/>
      <c r="F696" s="66"/>
      <c r="G696" s="66"/>
      <c r="H696" s="66"/>
      <c r="I696" s="66"/>
      <c r="J696" s="67"/>
      <c r="K696" s="68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6.5" customHeight="1">
      <c r="A697" s="1"/>
      <c r="B697" s="1"/>
      <c r="C697" s="1"/>
      <c r="D697" s="67"/>
      <c r="E697" s="66"/>
      <c r="F697" s="66"/>
      <c r="G697" s="66"/>
      <c r="H697" s="66"/>
      <c r="I697" s="66"/>
      <c r="J697" s="67"/>
      <c r="K697" s="68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6.5" customHeight="1">
      <c r="A698" s="1"/>
      <c r="B698" s="1"/>
      <c r="C698" s="1"/>
      <c r="D698" s="67"/>
      <c r="E698" s="66"/>
      <c r="F698" s="66"/>
      <c r="G698" s="66"/>
      <c r="H698" s="66"/>
      <c r="I698" s="66"/>
      <c r="J698" s="67"/>
      <c r="K698" s="68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6.5" customHeight="1">
      <c r="A699" s="1"/>
      <c r="B699" s="1"/>
      <c r="C699" s="1"/>
      <c r="D699" s="67"/>
      <c r="E699" s="66"/>
      <c r="F699" s="66"/>
      <c r="G699" s="66"/>
      <c r="H699" s="66"/>
      <c r="I699" s="66"/>
      <c r="J699" s="67"/>
      <c r="K699" s="68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6.5" customHeight="1">
      <c r="A700" s="1"/>
      <c r="B700" s="1"/>
      <c r="C700" s="1"/>
      <c r="D700" s="67"/>
      <c r="E700" s="66"/>
      <c r="F700" s="66"/>
      <c r="G700" s="66"/>
      <c r="H700" s="66"/>
      <c r="I700" s="66"/>
      <c r="J700" s="67"/>
      <c r="K700" s="68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6.5" customHeight="1">
      <c r="A701" s="1"/>
      <c r="B701" s="1"/>
      <c r="C701" s="1"/>
      <c r="D701" s="67"/>
      <c r="E701" s="66"/>
      <c r="F701" s="66"/>
      <c r="G701" s="66"/>
      <c r="H701" s="66"/>
      <c r="I701" s="66"/>
      <c r="J701" s="67"/>
      <c r="K701" s="68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6.5" customHeight="1">
      <c r="A702" s="1"/>
      <c r="B702" s="1"/>
      <c r="C702" s="1"/>
      <c r="D702" s="67"/>
      <c r="E702" s="66"/>
      <c r="F702" s="66"/>
      <c r="G702" s="66"/>
      <c r="H702" s="66"/>
      <c r="I702" s="66"/>
      <c r="J702" s="67"/>
      <c r="K702" s="68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6.5" customHeight="1">
      <c r="A703" s="1"/>
      <c r="B703" s="1"/>
      <c r="C703" s="1"/>
      <c r="D703" s="67"/>
      <c r="E703" s="66"/>
      <c r="F703" s="66"/>
      <c r="G703" s="66"/>
      <c r="H703" s="66"/>
      <c r="I703" s="66"/>
      <c r="J703" s="67"/>
      <c r="K703" s="68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6.5" customHeight="1">
      <c r="A704" s="1"/>
      <c r="B704" s="1"/>
      <c r="C704" s="1"/>
      <c r="D704" s="67"/>
      <c r="E704" s="66"/>
      <c r="F704" s="66"/>
      <c r="G704" s="66"/>
      <c r="H704" s="66"/>
      <c r="I704" s="66"/>
      <c r="J704" s="67"/>
      <c r="K704" s="68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6.5" customHeight="1">
      <c r="A705" s="1"/>
      <c r="B705" s="1"/>
      <c r="C705" s="1"/>
      <c r="D705" s="67"/>
      <c r="E705" s="66"/>
      <c r="F705" s="66"/>
      <c r="G705" s="66"/>
      <c r="H705" s="66"/>
      <c r="I705" s="66"/>
      <c r="J705" s="67"/>
      <c r="K705" s="68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6.5" customHeight="1">
      <c r="A706" s="1"/>
      <c r="B706" s="1"/>
      <c r="C706" s="1"/>
      <c r="D706" s="67"/>
      <c r="E706" s="66"/>
      <c r="F706" s="66"/>
      <c r="G706" s="66"/>
      <c r="H706" s="66"/>
      <c r="I706" s="66"/>
      <c r="J706" s="67"/>
      <c r="K706" s="68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6.5" customHeight="1">
      <c r="A707" s="1"/>
      <c r="B707" s="1"/>
      <c r="C707" s="1"/>
      <c r="D707" s="67"/>
      <c r="E707" s="66"/>
      <c r="F707" s="66"/>
      <c r="G707" s="66"/>
      <c r="H707" s="66"/>
      <c r="I707" s="66"/>
      <c r="J707" s="67"/>
      <c r="K707" s="68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6.5" customHeight="1">
      <c r="A708" s="1"/>
      <c r="B708" s="1"/>
      <c r="C708" s="1"/>
      <c r="D708" s="67"/>
      <c r="E708" s="66"/>
      <c r="F708" s="66"/>
      <c r="G708" s="66"/>
      <c r="H708" s="66"/>
      <c r="I708" s="66"/>
      <c r="J708" s="67"/>
      <c r="K708" s="68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6.5" customHeight="1">
      <c r="A709" s="1"/>
      <c r="B709" s="1"/>
      <c r="C709" s="1"/>
      <c r="D709" s="67"/>
      <c r="E709" s="66"/>
      <c r="F709" s="66"/>
      <c r="G709" s="66"/>
      <c r="H709" s="66"/>
      <c r="I709" s="66"/>
      <c r="J709" s="67"/>
      <c r="K709" s="68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6.5" customHeight="1">
      <c r="A710" s="1"/>
      <c r="B710" s="1"/>
      <c r="C710" s="1"/>
      <c r="D710" s="67"/>
      <c r="E710" s="66"/>
      <c r="F710" s="66"/>
      <c r="G710" s="66"/>
      <c r="H710" s="66"/>
      <c r="I710" s="66"/>
      <c r="J710" s="67"/>
      <c r="K710" s="68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6.5" customHeight="1">
      <c r="A711" s="1"/>
      <c r="B711" s="1"/>
      <c r="C711" s="1"/>
      <c r="D711" s="67"/>
      <c r="E711" s="66"/>
      <c r="F711" s="66"/>
      <c r="G711" s="66"/>
      <c r="H711" s="66"/>
      <c r="I711" s="66"/>
      <c r="J711" s="67"/>
      <c r="K711" s="68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6.5" customHeight="1">
      <c r="A712" s="1"/>
      <c r="B712" s="1"/>
      <c r="C712" s="1"/>
      <c r="D712" s="67"/>
      <c r="E712" s="66"/>
      <c r="F712" s="66"/>
      <c r="G712" s="66"/>
      <c r="H712" s="66"/>
      <c r="I712" s="66"/>
      <c r="J712" s="67"/>
      <c r="K712" s="68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6.5" customHeight="1">
      <c r="A713" s="1"/>
      <c r="B713" s="1"/>
      <c r="C713" s="1"/>
      <c r="D713" s="67"/>
      <c r="E713" s="66"/>
      <c r="F713" s="66"/>
      <c r="G713" s="66"/>
      <c r="H713" s="66"/>
      <c r="I713" s="66"/>
      <c r="J713" s="67"/>
      <c r="K713" s="68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6.5" customHeight="1">
      <c r="A714" s="1"/>
      <c r="B714" s="1"/>
      <c r="C714" s="1"/>
      <c r="D714" s="67"/>
      <c r="E714" s="66"/>
      <c r="F714" s="66"/>
      <c r="G714" s="66"/>
      <c r="H714" s="66"/>
      <c r="I714" s="66"/>
      <c r="J714" s="67"/>
      <c r="K714" s="68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6.5" customHeight="1">
      <c r="A715" s="1"/>
      <c r="B715" s="1"/>
      <c r="C715" s="1"/>
      <c r="D715" s="67"/>
      <c r="E715" s="66"/>
      <c r="F715" s="66"/>
      <c r="G715" s="66"/>
      <c r="H715" s="66"/>
      <c r="I715" s="66"/>
      <c r="J715" s="67"/>
      <c r="K715" s="68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6.5" customHeight="1">
      <c r="A716" s="1"/>
      <c r="B716" s="1"/>
      <c r="C716" s="1"/>
      <c r="D716" s="67"/>
      <c r="E716" s="66"/>
      <c r="F716" s="66"/>
      <c r="G716" s="66"/>
      <c r="H716" s="66"/>
      <c r="I716" s="66"/>
      <c r="J716" s="67"/>
      <c r="K716" s="68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6.5" customHeight="1">
      <c r="A717" s="1"/>
      <c r="B717" s="1"/>
      <c r="C717" s="1"/>
      <c r="D717" s="67"/>
      <c r="E717" s="66"/>
      <c r="F717" s="66"/>
      <c r="G717" s="66"/>
      <c r="H717" s="66"/>
      <c r="I717" s="66"/>
      <c r="J717" s="67"/>
      <c r="K717" s="68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6.5" customHeight="1">
      <c r="A718" s="1"/>
      <c r="B718" s="1"/>
      <c r="C718" s="1"/>
      <c r="D718" s="67"/>
      <c r="E718" s="66"/>
      <c r="F718" s="66"/>
      <c r="G718" s="66"/>
      <c r="H718" s="66"/>
      <c r="I718" s="66"/>
      <c r="J718" s="67"/>
      <c r="K718" s="68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6.5" customHeight="1">
      <c r="A719" s="1"/>
      <c r="B719" s="1"/>
      <c r="C719" s="1"/>
      <c r="D719" s="67"/>
      <c r="E719" s="66"/>
      <c r="F719" s="66"/>
      <c r="G719" s="66"/>
      <c r="H719" s="66"/>
      <c r="I719" s="66"/>
      <c r="J719" s="67"/>
      <c r="K719" s="68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6.5" customHeight="1">
      <c r="A720" s="1"/>
      <c r="B720" s="1"/>
      <c r="C720" s="1"/>
      <c r="D720" s="67"/>
      <c r="E720" s="66"/>
      <c r="F720" s="66"/>
      <c r="G720" s="66"/>
      <c r="H720" s="66"/>
      <c r="I720" s="66"/>
      <c r="J720" s="67"/>
      <c r="K720" s="68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6.5" customHeight="1">
      <c r="A721" s="1"/>
      <c r="B721" s="1"/>
      <c r="C721" s="1"/>
      <c r="D721" s="67"/>
      <c r="E721" s="66"/>
      <c r="F721" s="66"/>
      <c r="G721" s="66"/>
      <c r="H721" s="66"/>
      <c r="I721" s="66"/>
      <c r="J721" s="67"/>
      <c r="K721" s="68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6.5" customHeight="1">
      <c r="A722" s="1"/>
      <c r="B722" s="1"/>
      <c r="C722" s="1"/>
      <c r="D722" s="67"/>
      <c r="E722" s="66"/>
      <c r="F722" s="66"/>
      <c r="G722" s="66"/>
      <c r="H722" s="66"/>
      <c r="I722" s="66"/>
      <c r="J722" s="67"/>
      <c r="K722" s="68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6.5" customHeight="1">
      <c r="A723" s="1"/>
      <c r="B723" s="1"/>
      <c r="C723" s="1"/>
      <c r="D723" s="67"/>
      <c r="E723" s="66"/>
      <c r="F723" s="66"/>
      <c r="G723" s="66"/>
      <c r="H723" s="66"/>
      <c r="I723" s="66"/>
      <c r="J723" s="67"/>
      <c r="K723" s="68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6.5" customHeight="1">
      <c r="A724" s="1"/>
      <c r="B724" s="1"/>
      <c r="C724" s="1"/>
      <c r="D724" s="67"/>
      <c r="E724" s="66"/>
      <c r="F724" s="66"/>
      <c r="G724" s="66"/>
      <c r="H724" s="66"/>
      <c r="I724" s="66"/>
      <c r="J724" s="67"/>
      <c r="K724" s="68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6.5" customHeight="1">
      <c r="A725" s="1"/>
      <c r="B725" s="1"/>
      <c r="C725" s="1"/>
      <c r="D725" s="67"/>
      <c r="E725" s="66"/>
      <c r="F725" s="66"/>
      <c r="G725" s="66"/>
      <c r="H725" s="66"/>
      <c r="I725" s="66"/>
      <c r="J725" s="67"/>
      <c r="K725" s="68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6.5" customHeight="1">
      <c r="A726" s="1"/>
      <c r="B726" s="1"/>
      <c r="C726" s="1"/>
      <c r="D726" s="67"/>
      <c r="E726" s="66"/>
      <c r="F726" s="66"/>
      <c r="G726" s="66"/>
      <c r="H726" s="66"/>
      <c r="I726" s="66"/>
      <c r="J726" s="67"/>
      <c r="K726" s="68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6.5" customHeight="1">
      <c r="A727" s="1"/>
      <c r="B727" s="1"/>
      <c r="C727" s="1"/>
      <c r="D727" s="67"/>
      <c r="E727" s="66"/>
      <c r="F727" s="66"/>
      <c r="G727" s="66"/>
      <c r="H727" s="66"/>
      <c r="I727" s="66"/>
      <c r="J727" s="67"/>
      <c r="K727" s="68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6.5" customHeight="1">
      <c r="A728" s="1"/>
      <c r="B728" s="1"/>
      <c r="C728" s="1"/>
      <c r="D728" s="67"/>
      <c r="E728" s="66"/>
      <c r="F728" s="66"/>
      <c r="G728" s="66"/>
      <c r="H728" s="66"/>
      <c r="I728" s="66"/>
      <c r="J728" s="67"/>
      <c r="K728" s="68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6.5" customHeight="1">
      <c r="A729" s="1"/>
      <c r="B729" s="1"/>
      <c r="C729" s="1"/>
      <c r="D729" s="67"/>
      <c r="E729" s="66"/>
      <c r="F729" s="66"/>
      <c r="G729" s="66"/>
      <c r="H729" s="66"/>
      <c r="I729" s="66"/>
      <c r="J729" s="67"/>
      <c r="K729" s="68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6.5" customHeight="1">
      <c r="A730" s="1"/>
      <c r="B730" s="1"/>
      <c r="C730" s="1"/>
      <c r="D730" s="67"/>
      <c r="E730" s="66"/>
      <c r="F730" s="66"/>
      <c r="G730" s="66"/>
      <c r="H730" s="66"/>
      <c r="I730" s="66"/>
      <c r="J730" s="67"/>
      <c r="K730" s="68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6.5" customHeight="1">
      <c r="A731" s="1"/>
      <c r="B731" s="1"/>
      <c r="C731" s="1"/>
      <c r="D731" s="67"/>
      <c r="E731" s="66"/>
      <c r="F731" s="66"/>
      <c r="G731" s="66"/>
      <c r="H731" s="66"/>
      <c r="I731" s="66"/>
      <c r="J731" s="67"/>
      <c r="K731" s="68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6.5" customHeight="1">
      <c r="A732" s="1"/>
      <c r="B732" s="1"/>
      <c r="C732" s="1"/>
      <c r="D732" s="67"/>
      <c r="E732" s="66"/>
      <c r="F732" s="66"/>
      <c r="G732" s="66"/>
      <c r="H732" s="66"/>
      <c r="I732" s="66"/>
      <c r="J732" s="67"/>
      <c r="K732" s="68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6.5" customHeight="1">
      <c r="A733" s="1"/>
      <c r="B733" s="1"/>
      <c r="C733" s="1"/>
      <c r="D733" s="67"/>
      <c r="E733" s="66"/>
      <c r="F733" s="66"/>
      <c r="G733" s="66"/>
      <c r="H733" s="66"/>
      <c r="I733" s="66"/>
      <c r="J733" s="67"/>
      <c r="K733" s="68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6.5" customHeight="1">
      <c r="A734" s="1"/>
      <c r="B734" s="1"/>
      <c r="C734" s="1"/>
      <c r="D734" s="67"/>
      <c r="E734" s="66"/>
      <c r="F734" s="66"/>
      <c r="G734" s="66"/>
      <c r="H734" s="66"/>
      <c r="I734" s="66"/>
      <c r="J734" s="67"/>
      <c r="K734" s="68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6.5" customHeight="1">
      <c r="A735" s="1"/>
      <c r="B735" s="1"/>
      <c r="C735" s="1"/>
      <c r="D735" s="67"/>
      <c r="E735" s="66"/>
      <c r="F735" s="66"/>
      <c r="G735" s="66"/>
      <c r="H735" s="66"/>
      <c r="I735" s="66"/>
      <c r="J735" s="67"/>
      <c r="K735" s="68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6.5" customHeight="1">
      <c r="A736" s="1"/>
      <c r="B736" s="1"/>
      <c r="C736" s="1"/>
      <c r="D736" s="67"/>
      <c r="E736" s="66"/>
      <c r="F736" s="66"/>
      <c r="G736" s="66"/>
      <c r="H736" s="66"/>
      <c r="I736" s="66"/>
      <c r="J736" s="67"/>
      <c r="K736" s="68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6.5" customHeight="1">
      <c r="A737" s="1"/>
      <c r="B737" s="1"/>
      <c r="C737" s="1"/>
      <c r="D737" s="67"/>
      <c r="E737" s="66"/>
      <c r="F737" s="66"/>
      <c r="G737" s="66"/>
      <c r="H737" s="66"/>
      <c r="I737" s="66"/>
      <c r="J737" s="67"/>
      <c r="K737" s="68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6.5" customHeight="1">
      <c r="A738" s="1"/>
      <c r="B738" s="1"/>
      <c r="C738" s="1"/>
      <c r="D738" s="67"/>
      <c r="E738" s="66"/>
      <c r="F738" s="66"/>
      <c r="G738" s="66"/>
      <c r="H738" s="66"/>
      <c r="I738" s="66"/>
      <c r="J738" s="67"/>
      <c r="K738" s="68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6.5" customHeight="1">
      <c r="A739" s="1"/>
      <c r="B739" s="1"/>
      <c r="C739" s="1"/>
      <c r="D739" s="67"/>
      <c r="E739" s="66"/>
      <c r="F739" s="66"/>
      <c r="G739" s="66"/>
      <c r="H739" s="66"/>
      <c r="I739" s="66"/>
      <c r="J739" s="67"/>
      <c r="K739" s="68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6.5" customHeight="1">
      <c r="A740" s="1"/>
      <c r="B740" s="1"/>
      <c r="C740" s="1"/>
      <c r="D740" s="67"/>
      <c r="E740" s="66"/>
      <c r="F740" s="66"/>
      <c r="G740" s="66"/>
      <c r="H740" s="66"/>
      <c r="I740" s="66"/>
      <c r="J740" s="67"/>
      <c r="K740" s="68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6.5" customHeight="1">
      <c r="A741" s="1"/>
      <c r="B741" s="1"/>
      <c r="C741" s="1"/>
      <c r="D741" s="67"/>
      <c r="E741" s="66"/>
      <c r="F741" s="66"/>
      <c r="G741" s="66"/>
      <c r="H741" s="66"/>
      <c r="I741" s="66"/>
      <c r="J741" s="67"/>
      <c r="K741" s="68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6.5" customHeight="1">
      <c r="A742" s="1"/>
      <c r="B742" s="1"/>
      <c r="C742" s="1"/>
      <c r="D742" s="67"/>
      <c r="E742" s="66"/>
      <c r="F742" s="66"/>
      <c r="G742" s="66"/>
      <c r="H742" s="66"/>
      <c r="I742" s="66"/>
      <c r="J742" s="67"/>
      <c r="K742" s="68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6.5" customHeight="1">
      <c r="A743" s="1"/>
      <c r="B743" s="1"/>
      <c r="C743" s="1"/>
      <c r="D743" s="67"/>
      <c r="E743" s="66"/>
      <c r="F743" s="66"/>
      <c r="G743" s="66"/>
      <c r="H743" s="66"/>
      <c r="I743" s="66"/>
      <c r="J743" s="67"/>
      <c r="K743" s="68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6.5" customHeight="1">
      <c r="A744" s="1"/>
      <c r="B744" s="1"/>
      <c r="C744" s="1"/>
      <c r="D744" s="67"/>
      <c r="E744" s="66"/>
      <c r="F744" s="66"/>
      <c r="G744" s="66"/>
      <c r="H744" s="66"/>
      <c r="I744" s="66"/>
      <c r="J744" s="67"/>
      <c r="K744" s="68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6.5" customHeight="1">
      <c r="A745" s="1"/>
      <c r="B745" s="1"/>
      <c r="C745" s="1"/>
      <c r="D745" s="67"/>
      <c r="E745" s="66"/>
      <c r="F745" s="66"/>
      <c r="G745" s="66"/>
      <c r="H745" s="66"/>
      <c r="I745" s="66"/>
      <c r="J745" s="67"/>
      <c r="K745" s="68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6.5" customHeight="1">
      <c r="A746" s="1"/>
      <c r="B746" s="1"/>
      <c r="C746" s="1"/>
      <c r="D746" s="67"/>
      <c r="E746" s="66"/>
      <c r="F746" s="66"/>
      <c r="G746" s="66"/>
      <c r="H746" s="66"/>
      <c r="I746" s="66"/>
      <c r="J746" s="67"/>
      <c r="K746" s="68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6.5" customHeight="1">
      <c r="A747" s="1"/>
      <c r="B747" s="1"/>
      <c r="C747" s="1"/>
      <c r="D747" s="67"/>
      <c r="E747" s="66"/>
      <c r="F747" s="66"/>
      <c r="G747" s="66"/>
      <c r="H747" s="66"/>
      <c r="I747" s="66"/>
      <c r="J747" s="67"/>
      <c r="K747" s="68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6.5" customHeight="1">
      <c r="A748" s="1"/>
      <c r="B748" s="1"/>
      <c r="C748" s="1"/>
      <c r="D748" s="67"/>
      <c r="E748" s="66"/>
      <c r="F748" s="66"/>
      <c r="G748" s="66"/>
      <c r="H748" s="66"/>
      <c r="I748" s="66"/>
      <c r="J748" s="67"/>
      <c r="K748" s="68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6.5" customHeight="1">
      <c r="A749" s="1"/>
      <c r="B749" s="1"/>
      <c r="C749" s="1"/>
      <c r="D749" s="67"/>
      <c r="E749" s="66"/>
      <c r="F749" s="66"/>
      <c r="G749" s="66"/>
      <c r="H749" s="66"/>
      <c r="I749" s="66"/>
      <c r="J749" s="67"/>
      <c r="K749" s="68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6.5" customHeight="1">
      <c r="A750" s="1"/>
      <c r="B750" s="1"/>
      <c r="C750" s="1"/>
      <c r="D750" s="67"/>
      <c r="E750" s="66"/>
      <c r="F750" s="66"/>
      <c r="G750" s="66"/>
      <c r="H750" s="66"/>
      <c r="I750" s="66"/>
      <c r="J750" s="67"/>
      <c r="K750" s="68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6.5" customHeight="1">
      <c r="A751" s="1"/>
      <c r="B751" s="1"/>
      <c r="C751" s="1"/>
      <c r="D751" s="67"/>
      <c r="E751" s="66"/>
      <c r="F751" s="66"/>
      <c r="G751" s="66"/>
      <c r="H751" s="66"/>
      <c r="I751" s="66"/>
      <c r="J751" s="67"/>
      <c r="K751" s="68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6.5" customHeight="1">
      <c r="A752" s="1"/>
      <c r="B752" s="1"/>
      <c r="C752" s="1"/>
      <c r="D752" s="67"/>
      <c r="E752" s="66"/>
      <c r="F752" s="66"/>
      <c r="G752" s="66"/>
      <c r="H752" s="66"/>
      <c r="I752" s="66"/>
      <c r="J752" s="67"/>
      <c r="K752" s="68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6.5" customHeight="1">
      <c r="A753" s="1"/>
      <c r="B753" s="1"/>
      <c r="C753" s="1"/>
      <c r="D753" s="67"/>
      <c r="E753" s="66"/>
      <c r="F753" s="66"/>
      <c r="G753" s="66"/>
      <c r="H753" s="66"/>
      <c r="I753" s="66"/>
      <c r="J753" s="67"/>
      <c r="K753" s="68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6.5" customHeight="1">
      <c r="A754" s="1"/>
      <c r="B754" s="1"/>
      <c r="C754" s="1"/>
      <c r="D754" s="67"/>
      <c r="E754" s="66"/>
      <c r="F754" s="66"/>
      <c r="G754" s="66"/>
      <c r="H754" s="66"/>
      <c r="I754" s="66"/>
      <c r="J754" s="67"/>
      <c r="K754" s="68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6.5" customHeight="1">
      <c r="A755" s="1"/>
      <c r="B755" s="1"/>
      <c r="C755" s="1"/>
      <c r="D755" s="67"/>
      <c r="E755" s="66"/>
      <c r="F755" s="66"/>
      <c r="G755" s="66"/>
      <c r="H755" s="66"/>
      <c r="I755" s="66"/>
      <c r="J755" s="67"/>
      <c r="K755" s="68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6.5" customHeight="1">
      <c r="A756" s="1"/>
      <c r="B756" s="1"/>
      <c r="C756" s="1"/>
      <c r="D756" s="67"/>
      <c r="E756" s="66"/>
      <c r="F756" s="66"/>
      <c r="G756" s="66"/>
      <c r="H756" s="66"/>
      <c r="I756" s="66"/>
      <c r="J756" s="67"/>
      <c r="K756" s="68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6.5" customHeight="1">
      <c r="A757" s="1"/>
      <c r="B757" s="1"/>
      <c r="C757" s="1"/>
      <c r="D757" s="67"/>
      <c r="E757" s="66"/>
      <c r="F757" s="66"/>
      <c r="G757" s="66"/>
      <c r="H757" s="66"/>
      <c r="I757" s="66"/>
      <c r="J757" s="67"/>
      <c r="K757" s="68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6.5" customHeight="1">
      <c r="A758" s="1"/>
      <c r="B758" s="1"/>
      <c r="C758" s="1"/>
      <c r="D758" s="67"/>
      <c r="E758" s="66"/>
      <c r="F758" s="66"/>
      <c r="G758" s="66"/>
      <c r="H758" s="66"/>
      <c r="I758" s="66"/>
      <c r="J758" s="67"/>
      <c r="K758" s="68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6.5" customHeight="1">
      <c r="A759" s="1"/>
      <c r="B759" s="1"/>
      <c r="C759" s="1"/>
      <c r="D759" s="67"/>
      <c r="E759" s="66"/>
      <c r="F759" s="66"/>
      <c r="G759" s="66"/>
      <c r="H759" s="66"/>
      <c r="I759" s="66"/>
      <c r="J759" s="67"/>
      <c r="K759" s="68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6.5" customHeight="1">
      <c r="A760" s="1"/>
      <c r="B760" s="1"/>
      <c r="C760" s="1"/>
      <c r="D760" s="67"/>
      <c r="E760" s="66"/>
      <c r="F760" s="66"/>
      <c r="G760" s="66"/>
      <c r="H760" s="66"/>
      <c r="I760" s="66"/>
      <c r="J760" s="67"/>
      <c r="K760" s="68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6.5" customHeight="1">
      <c r="A761" s="1"/>
      <c r="B761" s="1"/>
      <c r="C761" s="1"/>
      <c r="D761" s="67"/>
      <c r="E761" s="66"/>
      <c r="F761" s="66"/>
      <c r="G761" s="66"/>
      <c r="H761" s="66"/>
      <c r="I761" s="66"/>
      <c r="J761" s="67"/>
      <c r="K761" s="68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6.5" customHeight="1">
      <c r="A762" s="1"/>
      <c r="B762" s="1"/>
      <c r="C762" s="1"/>
      <c r="D762" s="67"/>
      <c r="E762" s="66"/>
      <c r="F762" s="66"/>
      <c r="G762" s="66"/>
      <c r="H762" s="66"/>
      <c r="I762" s="66"/>
      <c r="J762" s="67"/>
      <c r="K762" s="68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6.5" customHeight="1">
      <c r="A763" s="1"/>
      <c r="B763" s="1"/>
      <c r="C763" s="1"/>
      <c r="D763" s="67"/>
      <c r="E763" s="66"/>
      <c r="F763" s="66"/>
      <c r="G763" s="66"/>
      <c r="H763" s="66"/>
      <c r="I763" s="66"/>
      <c r="J763" s="67"/>
      <c r="K763" s="68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6.5" customHeight="1">
      <c r="A764" s="1"/>
      <c r="B764" s="1"/>
      <c r="C764" s="1"/>
      <c r="D764" s="67"/>
      <c r="E764" s="66"/>
      <c r="F764" s="66"/>
      <c r="G764" s="66"/>
      <c r="H764" s="66"/>
      <c r="I764" s="66"/>
      <c r="J764" s="67"/>
      <c r="K764" s="68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6.5" customHeight="1">
      <c r="A765" s="1"/>
      <c r="B765" s="1"/>
      <c r="C765" s="1"/>
      <c r="D765" s="67"/>
      <c r="E765" s="66"/>
      <c r="F765" s="66"/>
      <c r="G765" s="66"/>
      <c r="H765" s="66"/>
      <c r="I765" s="66"/>
      <c r="J765" s="67"/>
      <c r="K765" s="68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6.5" customHeight="1">
      <c r="A766" s="1"/>
      <c r="B766" s="1"/>
      <c r="C766" s="1"/>
      <c r="D766" s="67"/>
      <c r="E766" s="66"/>
      <c r="F766" s="66"/>
      <c r="G766" s="66"/>
      <c r="H766" s="66"/>
      <c r="I766" s="66"/>
      <c r="J766" s="67"/>
      <c r="K766" s="68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6.5" customHeight="1">
      <c r="A767" s="1"/>
      <c r="B767" s="1"/>
      <c r="C767" s="1"/>
      <c r="D767" s="67"/>
      <c r="E767" s="66"/>
      <c r="F767" s="66"/>
      <c r="G767" s="66"/>
      <c r="H767" s="66"/>
      <c r="I767" s="66"/>
      <c r="J767" s="67"/>
      <c r="K767" s="68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6.5" customHeight="1">
      <c r="A768" s="1"/>
      <c r="B768" s="1"/>
      <c r="C768" s="1"/>
      <c r="D768" s="67"/>
      <c r="E768" s="66"/>
      <c r="F768" s="66"/>
      <c r="G768" s="66"/>
      <c r="H768" s="66"/>
      <c r="I768" s="66"/>
      <c r="J768" s="67"/>
      <c r="K768" s="68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6.5" customHeight="1">
      <c r="A769" s="1"/>
      <c r="B769" s="1"/>
      <c r="C769" s="1"/>
      <c r="D769" s="67"/>
      <c r="E769" s="66"/>
      <c r="F769" s="66"/>
      <c r="G769" s="66"/>
      <c r="H769" s="66"/>
      <c r="I769" s="66"/>
      <c r="J769" s="67"/>
      <c r="K769" s="68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6.5" customHeight="1">
      <c r="A770" s="1"/>
      <c r="B770" s="1"/>
      <c r="C770" s="1"/>
      <c r="D770" s="67"/>
      <c r="E770" s="66"/>
      <c r="F770" s="66"/>
      <c r="G770" s="66"/>
      <c r="H770" s="66"/>
      <c r="I770" s="66"/>
      <c r="J770" s="67"/>
      <c r="K770" s="68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6.5" customHeight="1">
      <c r="A771" s="1"/>
      <c r="B771" s="1"/>
      <c r="C771" s="1"/>
      <c r="D771" s="67"/>
      <c r="E771" s="66"/>
      <c r="F771" s="66"/>
      <c r="G771" s="66"/>
      <c r="H771" s="66"/>
      <c r="I771" s="66"/>
      <c r="J771" s="67"/>
      <c r="K771" s="68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6.5" customHeight="1">
      <c r="A772" s="1"/>
      <c r="B772" s="1"/>
      <c r="C772" s="1"/>
      <c r="D772" s="67"/>
      <c r="E772" s="66"/>
      <c r="F772" s="66"/>
      <c r="G772" s="66"/>
      <c r="H772" s="66"/>
      <c r="I772" s="66"/>
      <c r="J772" s="67"/>
      <c r="K772" s="68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6.5" customHeight="1">
      <c r="A773" s="1"/>
      <c r="B773" s="1"/>
      <c r="C773" s="1"/>
      <c r="D773" s="67"/>
      <c r="E773" s="66"/>
      <c r="F773" s="66"/>
      <c r="G773" s="66"/>
      <c r="H773" s="66"/>
      <c r="I773" s="66"/>
      <c r="J773" s="67"/>
      <c r="K773" s="68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6.5" customHeight="1">
      <c r="A774" s="1"/>
      <c r="B774" s="1"/>
      <c r="C774" s="1"/>
      <c r="D774" s="67"/>
      <c r="E774" s="66"/>
      <c r="F774" s="66"/>
      <c r="G774" s="66"/>
      <c r="H774" s="66"/>
      <c r="I774" s="66"/>
      <c r="J774" s="67"/>
      <c r="K774" s="68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6.5" customHeight="1">
      <c r="A775" s="1"/>
      <c r="B775" s="1"/>
      <c r="C775" s="1"/>
      <c r="D775" s="67"/>
      <c r="E775" s="66"/>
      <c r="F775" s="66"/>
      <c r="G775" s="66"/>
      <c r="H775" s="66"/>
      <c r="I775" s="66"/>
      <c r="J775" s="67"/>
      <c r="K775" s="68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6.5" customHeight="1">
      <c r="A776" s="1"/>
      <c r="B776" s="1"/>
      <c r="C776" s="1"/>
      <c r="D776" s="67"/>
      <c r="E776" s="66"/>
      <c r="F776" s="66"/>
      <c r="G776" s="66"/>
      <c r="H776" s="66"/>
      <c r="I776" s="66"/>
      <c r="J776" s="67"/>
      <c r="K776" s="68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6.5" customHeight="1">
      <c r="A777" s="1"/>
      <c r="B777" s="1"/>
      <c r="C777" s="1"/>
      <c r="D777" s="67"/>
      <c r="E777" s="66"/>
      <c r="F777" s="66"/>
      <c r="G777" s="66"/>
      <c r="H777" s="66"/>
      <c r="I777" s="66"/>
      <c r="J777" s="67"/>
      <c r="K777" s="68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6.5" customHeight="1">
      <c r="A778" s="1"/>
      <c r="B778" s="1"/>
      <c r="C778" s="1"/>
      <c r="D778" s="67"/>
      <c r="E778" s="66"/>
      <c r="F778" s="66"/>
      <c r="G778" s="66"/>
      <c r="H778" s="66"/>
      <c r="I778" s="66"/>
      <c r="J778" s="67"/>
      <c r="K778" s="68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6.5" customHeight="1">
      <c r="A779" s="1"/>
      <c r="B779" s="1"/>
      <c r="C779" s="1"/>
      <c r="D779" s="67"/>
      <c r="E779" s="66"/>
      <c r="F779" s="66"/>
      <c r="G779" s="66"/>
      <c r="H779" s="66"/>
      <c r="I779" s="66"/>
      <c r="J779" s="67"/>
      <c r="K779" s="68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6.5" customHeight="1">
      <c r="A780" s="1"/>
      <c r="B780" s="1"/>
      <c r="C780" s="1"/>
      <c r="D780" s="67"/>
      <c r="E780" s="66"/>
      <c r="F780" s="66"/>
      <c r="G780" s="66"/>
      <c r="H780" s="66"/>
      <c r="I780" s="66"/>
      <c r="J780" s="67"/>
      <c r="K780" s="68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6.5" customHeight="1">
      <c r="A781" s="1"/>
      <c r="B781" s="1"/>
      <c r="C781" s="1"/>
      <c r="D781" s="67"/>
      <c r="E781" s="66"/>
      <c r="F781" s="66"/>
      <c r="G781" s="66"/>
      <c r="H781" s="66"/>
      <c r="I781" s="66"/>
      <c r="J781" s="67"/>
      <c r="K781" s="68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6.5" customHeight="1">
      <c r="A782" s="1"/>
      <c r="B782" s="1"/>
      <c r="C782" s="1"/>
      <c r="D782" s="67"/>
      <c r="E782" s="66"/>
      <c r="F782" s="66"/>
      <c r="G782" s="66"/>
      <c r="H782" s="66"/>
      <c r="I782" s="66"/>
      <c r="J782" s="67"/>
      <c r="K782" s="68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6.5" customHeight="1">
      <c r="A783" s="1"/>
      <c r="B783" s="1"/>
      <c r="C783" s="1"/>
      <c r="D783" s="67"/>
      <c r="E783" s="66"/>
      <c r="F783" s="66"/>
      <c r="G783" s="66"/>
      <c r="H783" s="66"/>
      <c r="I783" s="66"/>
      <c r="J783" s="67"/>
      <c r="K783" s="68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6.5" customHeight="1">
      <c r="A784" s="1"/>
      <c r="B784" s="1"/>
      <c r="C784" s="1"/>
      <c r="D784" s="67"/>
      <c r="E784" s="66"/>
      <c r="F784" s="66"/>
      <c r="G784" s="66"/>
      <c r="H784" s="66"/>
      <c r="I784" s="66"/>
      <c r="J784" s="67"/>
      <c r="K784" s="68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6.5" customHeight="1">
      <c r="A785" s="1"/>
      <c r="B785" s="1"/>
      <c r="C785" s="1"/>
      <c r="D785" s="67"/>
      <c r="E785" s="66"/>
      <c r="F785" s="66"/>
      <c r="G785" s="66"/>
      <c r="H785" s="66"/>
      <c r="I785" s="66"/>
      <c r="J785" s="67"/>
      <c r="K785" s="68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6.5" customHeight="1">
      <c r="A786" s="1"/>
      <c r="B786" s="1"/>
      <c r="C786" s="1"/>
      <c r="D786" s="67"/>
      <c r="E786" s="66"/>
      <c r="F786" s="66"/>
      <c r="G786" s="66"/>
      <c r="H786" s="66"/>
      <c r="I786" s="66"/>
      <c r="J786" s="67"/>
      <c r="K786" s="68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6.5" customHeight="1">
      <c r="A787" s="1"/>
      <c r="B787" s="1"/>
      <c r="C787" s="1"/>
      <c r="D787" s="67"/>
      <c r="E787" s="66"/>
      <c r="F787" s="66"/>
      <c r="G787" s="66"/>
      <c r="H787" s="66"/>
      <c r="I787" s="66"/>
      <c r="J787" s="67"/>
      <c r="K787" s="68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6.5" customHeight="1">
      <c r="A788" s="1"/>
      <c r="B788" s="1"/>
      <c r="C788" s="1"/>
      <c r="D788" s="67"/>
      <c r="E788" s="66"/>
      <c r="F788" s="66"/>
      <c r="G788" s="66"/>
      <c r="H788" s="66"/>
      <c r="I788" s="66"/>
      <c r="J788" s="67"/>
      <c r="K788" s="68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6.5" customHeight="1">
      <c r="A789" s="1"/>
      <c r="B789" s="1"/>
      <c r="C789" s="1"/>
      <c r="D789" s="67"/>
      <c r="E789" s="66"/>
      <c r="F789" s="66"/>
      <c r="G789" s="66"/>
      <c r="H789" s="66"/>
      <c r="I789" s="66"/>
      <c r="J789" s="67"/>
      <c r="K789" s="68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6.5" customHeight="1">
      <c r="A790" s="1"/>
      <c r="B790" s="1"/>
      <c r="C790" s="1"/>
      <c r="D790" s="67"/>
      <c r="E790" s="66"/>
      <c r="F790" s="66"/>
      <c r="G790" s="66"/>
      <c r="H790" s="66"/>
      <c r="I790" s="66"/>
      <c r="J790" s="67"/>
      <c r="K790" s="68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6.5" customHeight="1">
      <c r="A791" s="1"/>
      <c r="B791" s="1"/>
      <c r="C791" s="1"/>
      <c r="D791" s="67"/>
      <c r="E791" s="66"/>
      <c r="F791" s="66"/>
      <c r="G791" s="66"/>
      <c r="H791" s="66"/>
      <c r="I791" s="66"/>
      <c r="J791" s="67"/>
      <c r="K791" s="68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6.5" customHeight="1">
      <c r="A792" s="1"/>
      <c r="B792" s="1"/>
      <c r="C792" s="1"/>
      <c r="D792" s="67"/>
      <c r="E792" s="66"/>
      <c r="F792" s="66"/>
      <c r="G792" s="66"/>
      <c r="H792" s="66"/>
      <c r="I792" s="66"/>
      <c r="J792" s="67"/>
      <c r="K792" s="68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6.5" customHeight="1">
      <c r="A793" s="1"/>
      <c r="B793" s="1"/>
      <c r="C793" s="1"/>
      <c r="D793" s="67"/>
      <c r="E793" s="66"/>
      <c r="F793" s="66"/>
      <c r="G793" s="66"/>
      <c r="H793" s="66"/>
      <c r="I793" s="66"/>
      <c r="J793" s="67"/>
      <c r="K793" s="68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6.5" customHeight="1">
      <c r="A794" s="1"/>
      <c r="B794" s="1"/>
      <c r="C794" s="1"/>
      <c r="D794" s="67"/>
      <c r="E794" s="66"/>
      <c r="F794" s="66"/>
      <c r="G794" s="66"/>
      <c r="H794" s="66"/>
      <c r="I794" s="66"/>
      <c r="J794" s="67"/>
      <c r="K794" s="68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6.5" customHeight="1">
      <c r="A795" s="1"/>
      <c r="B795" s="1"/>
      <c r="C795" s="1"/>
      <c r="D795" s="67"/>
      <c r="E795" s="66"/>
      <c r="F795" s="66"/>
      <c r="G795" s="66"/>
      <c r="H795" s="66"/>
      <c r="I795" s="66"/>
      <c r="J795" s="67"/>
      <c r="K795" s="68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6.5" customHeight="1">
      <c r="A796" s="1"/>
      <c r="B796" s="1"/>
      <c r="C796" s="1"/>
      <c r="D796" s="67"/>
      <c r="E796" s="66"/>
      <c r="F796" s="66"/>
      <c r="G796" s="66"/>
      <c r="H796" s="66"/>
      <c r="I796" s="66"/>
      <c r="J796" s="67"/>
      <c r="K796" s="68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6.5" customHeight="1">
      <c r="A797" s="1"/>
      <c r="B797" s="1"/>
      <c r="C797" s="1"/>
      <c r="D797" s="67"/>
      <c r="E797" s="66"/>
      <c r="F797" s="66"/>
      <c r="G797" s="66"/>
      <c r="H797" s="66"/>
      <c r="I797" s="66"/>
      <c r="J797" s="67"/>
      <c r="K797" s="68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6.5" customHeight="1">
      <c r="A798" s="1"/>
      <c r="B798" s="1"/>
      <c r="C798" s="1"/>
      <c r="D798" s="67"/>
      <c r="E798" s="66"/>
      <c r="F798" s="66"/>
      <c r="G798" s="66"/>
      <c r="H798" s="66"/>
      <c r="I798" s="66"/>
      <c r="J798" s="67"/>
      <c r="K798" s="68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6.5" customHeight="1">
      <c r="A799" s="1"/>
      <c r="B799" s="1"/>
      <c r="C799" s="1"/>
      <c r="D799" s="67"/>
      <c r="E799" s="66"/>
      <c r="F799" s="66"/>
      <c r="G799" s="66"/>
      <c r="H799" s="66"/>
      <c r="I799" s="66"/>
      <c r="J799" s="67"/>
      <c r="K799" s="68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6.5" customHeight="1">
      <c r="A800" s="1"/>
      <c r="B800" s="1"/>
      <c r="C800" s="1"/>
      <c r="D800" s="67"/>
      <c r="E800" s="66"/>
      <c r="F800" s="66"/>
      <c r="G800" s="66"/>
      <c r="H800" s="66"/>
      <c r="I800" s="66"/>
      <c r="J800" s="67"/>
      <c r="K800" s="68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6.5" customHeight="1">
      <c r="A801" s="1"/>
      <c r="B801" s="1"/>
      <c r="C801" s="1"/>
      <c r="D801" s="67"/>
      <c r="E801" s="66"/>
      <c r="F801" s="66"/>
      <c r="G801" s="66"/>
      <c r="H801" s="66"/>
      <c r="I801" s="66"/>
      <c r="J801" s="67"/>
      <c r="K801" s="68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6.5" customHeight="1">
      <c r="A802" s="1"/>
      <c r="B802" s="1"/>
      <c r="C802" s="1"/>
      <c r="D802" s="67"/>
      <c r="E802" s="66"/>
      <c r="F802" s="66"/>
      <c r="G802" s="66"/>
      <c r="H802" s="66"/>
      <c r="I802" s="66"/>
      <c r="J802" s="67"/>
      <c r="K802" s="68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6.5" customHeight="1">
      <c r="A803" s="1"/>
      <c r="B803" s="1"/>
      <c r="C803" s="1"/>
      <c r="D803" s="67"/>
      <c r="E803" s="66"/>
      <c r="F803" s="66"/>
      <c r="G803" s="66"/>
      <c r="H803" s="66"/>
      <c r="I803" s="66"/>
      <c r="J803" s="67"/>
      <c r="K803" s="68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6.5" customHeight="1">
      <c r="A804" s="1"/>
      <c r="B804" s="1"/>
      <c r="C804" s="1"/>
      <c r="D804" s="67"/>
      <c r="E804" s="66"/>
      <c r="F804" s="66"/>
      <c r="G804" s="66"/>
      <c r="H804" s="66"/>
      <c r="I804" s="66"/>
      <c r="J804" s="67"/>
      <c r="K804" s="68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6.5" customHeight="1">
      <c r="A805" s="1"/>
      <c r="B805" s="1"/>
      <c r="C805" s="1"/>
      <c r="D805" s="67"/>
      <c r="E805" s="66"/>
      <c r="F805" s="66"/>
      <c r="G805" s="66"/>
      <c r="H805" s="66"/>
      <c r="I805" s="66"/>
      <c r="J805" s="67"/>
      <c r="K805" s="68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6.5" customHeight="1">
      <c r="A806" s="1"/>
      <c r="B806" s="1"/>
      <c r="C806" s="1"/>
      <c r="D806" s="67"/>
      <c r="E806" s="66"/>
      <c r="F806" s="66"/>
      <c r="G806" s="66"/>
      <c r="H806" s="66"/>
      <c r="I806" s="66"/>
      <c r="J806" s="67"/>
      <c r="K806" s="68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6.5" customHeight="1">
      <c r="A807" s="1"/>
      <c r="B807" s="1"/>
      <c r="C807" s="1"/>
      <c r="D807" s="67"/>
      <c r="E807" s="66"/>
      <c r="F807" s="66"/>
      <c r="G807" s="66"/>
      <c r="H807" s="66"/>
      <c r="I807" s="66"/>
      <c r="J807" s="67"/>
      <c r="K807" s="68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6.5" customHeight="1">
      <c r="A808" s="1"/>
      <c r="B808" s="1"/>
      <c r="C808" s="1"/>
      <c r="D808" s="67"/>
      <c r="E808" s="66"/>
      <c r="F808" s="66"/>
      <c r="G808" s="66"/>
      <c r="H808" s="66"/>
      <c r="I808" s="66"/>
      <c r="J808" s="67"/>
      <c r="K808" s="68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6.5" customHeight="1">
      <c r="A809" s="1"/>
      <c r="B809" s="1"/>
      <c r="C809" s="1"/>
      <c r="D809" s="67"/>
      <c r="E809" s="66"/>
      <c r="F809" s="66"/>
      <c r="G809" s="66"/>
      <c r="H809" s="66"/>
      <c r="I809" s="66"/>
      <c r="J809" s="67"/>
      <c r="K809" s="68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6.5" customHeight="1">
      <c r="A810" s="1"/>
      <c r="B810" s="1"/>
      <c r="C810" s="1"/>
      <c r="D810" s="67"/>
      <c r="E810" s="66"/>
      <c r="F810" s="66"/>
      <c r="G810" s="66"/>
      <c r="H810" s="66"/>
      <c r="I810" s="66"/>
      <c r="J810" s="67"/>
      <c r="K810" s="68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6.5" customHeight="1">
      <c r="A811" s="1"/>
      <c r="B811" s="1"/>
      <c r="C811" s="1"/>
      <c r="D811" s="67"/>
      <c r="E811" s="66"/>
      <c r="F811" s="66"/>
      <c r="G811" s="66"/>
      <c r="H811" s="66"/>
      <c r="I811" s="66"/>
      <c r="J811" s="67"/>
      <c r="K811" s="68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6.5" customHeight="1">
      <c r="A812" s="1"/>
      <c r="B812" s="1"/>
      <c r="C812" s="1"/>
      <c r="D812" s="67"/>
      <c r="E812" s="66"/>
      <c r="F812" s="66"/>
      <c r="G812" s="66"/>
      <c r="H812" s="66"/>
      <c r="I812" s="66"/>
      <c r="J812" s="67"/>
      <c r="K812" s="68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6.5" customHeight="1">
      <c r="A813" s="1"/>
      <c r="B813" s="1"/>
      <c r="C813" s="1"/>
      <c r="D813" s="67"/>
      <c r="E813" s="66"/>
      <c r="F813" s="66"/>
      <c r="G813" s="66"/>
      <c r="H813" s="66"/>
      <c r="I813" s="66"/>
      <c r="J813" s="67"/>
      <c r="K813" s="68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6.5" customHeight="1">
      <c r="A814" s="1"/>
      <c r="B814" s="1"/>
      <c r="C814" s="1"/>
      <c r="D814" s="67"/>
      <c r="E814" s="66"/>
      <c r="F814" s="66"/>
      <c r="G814" s="66"/>
      <c r="H814" s="66"/>
      <c r="I814" s="66"/>
      <c r="J814" s="67"/>
      <c r="K814" s="68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6.5" customHeight="1">
      <c r="A815" s="1"/>
      <c r="B815" s="1"/>
      <c r="C815" s="1"/>
      <c r="D815" s="67"/>
      <c r="E815" s="66"/>
      <c r="F815" s="66"/>
      <c r="G815" s="66"/>
      <c r="H815" s="66"/>
      <c r="I815" s="66"/>
      <c r="J815" s="67"/>
      <c r="K815" s="68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6.5" customHeight="1">
      <c r="A816" s="1"/>
      <c r="B816" s="1"/>
      <c r="C816" s="1"/>
      <c r="D816" s="67"/>
      <c r="E816" s="66"/>
      <c r="F816" s="66"/>
      <c r="G816" s="66"/>
      <c r="H816" s="66"/>
      <c r="I816" s="66"/>
      <c r="J816" s="67"/>
      <c r="K816" s="68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6.5" customHeight="1">
      <c r="A817" s="1"/>
      <c r="B817" s="1"/>
      <c r="C817" s="1"/>
      <c r="D817" s="67"/>
      <c r="E817" s="66"/>
      <c r="F817" s="66"/>
      <c r="G817" s="66"/>
      <c r="H817" s="66"/>
      <c r="I817" s="66"/>
      <c r="J817" s="67"/>
      <c r="K817" s="68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6.5" customHeight="1">
      <c r="A818" s="1"/>
      <c r="B818" s="1"/>
      <c r="C818" s="1"/>
      <c r="D818" s="67"/>
      <c r="E818" s="66"/>
      <c r="F818" s="66"/>
      <c r="G818" s="66"/>
      <c r="H818" s="66"/>
      <c r="I818" s="66"/>
      <c r="J818" s="67"/>
      <c r="K818" s="68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6.5" customHeight="1">
      <c r="A819" s="1"/>
      <c r="B819" s="1"/>
      <c r="C819" s="1"/>
      <c r="D819" s="67"/>
      <c r="E819" s="66"/>
      <c r="F819" s="66"/>
      <c r="G819" s="66"/>
      <c r="H819" s="66"/>
      <c r="I819" s="66"/>
      <c r="J819" s="67"/>
      <c r="K819" s="68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6.5" customHeight="1">
      <c r="A820" s="1"/>
      <c r="B820" s="1"/>
      <c r="C820" s="1"/>
      <c r="D820" s="67"/>
      <c r="E820" s="66"/>
      <c r="F820" s="66"/>
      <c r="G820" s="66"/>
      <c r="H820" s="66"/>
      <c r="I820" s="66"/>
      <c r="J820" s="67"/>
      <c r="K820" s="68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6.5" customHeight="1">
      <c r="A821" s="1"/>
      <c r="B821" s="1"/>
      <c r="C821" s="1"/>
      <c r="D821" s="67"/>
      <c r="E821" s="66"/>
      <c r="F821" s="66"/>
      <c r="G821" s="66"/>
      <c r="H821" s="66"/>
      <c r="I821" s="66"/>
      <c r="J821" s="67"/>
      <c r="K821" s="68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6.5" customHeight="1">
      <c r="A822" s="1"/>
      <c r="B822" s="1"/>
      <c r="C822" s="1"/>
      <c r="D822" s="67"/>
      <c r="E822" s="66"/>
      <c r="F822" s="66"/>
      <c r="G822" s="66"/>
      <c r="H822" s="66"/>
      <c r="I822" s="66"/>
      <c r="J822" s="67"/>
      <c r="K822" s="68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6.5" customHeight="1">
      <c r="A823" s="1"/>
      <c r="B823" s="1"/>
      <c r="C823" s="1"/>
      <c r="D823" s="67"/>
      <c r="E823" s="66"/>
      <c r="F823" s="66"/>
      <c r="G823" s="66"/>
      <c r="H823" s="66"/>
      <c r="I823" s="66"/>
      <c r="J823" s="67"/>
      <c r="K823" s="68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6.5" customHeight="1">
      <c r="A824" s="1"/>
      <c r="B824" s="1"/>
      <c r="C824" s="1"/>
      <c r="D824" s="67"/>
      <c r="E824" s="66"/>
      <c r="F824" s="66"/>
      <c r="G824" s="66"/>
      <c r="H824" s="66"/>
      <c r="I824" s="66"/>
      <c r="J824" s="67"/>
      <c r="K824" s="68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6.5" customHeight="1">
      <c r="A825" s="1"/>
      <c r="B825" s="1"/>
      <c r="C825" s="1"/>
      <c r="D825" s="67"/>
      <c r="E825" s="66"/>
      <c r="F825" s="66"/>
      <c r="G825" s="66"/>
      <c r="H825" s="66"/>
      <c r="I825" s="66"/>
      <c r="J825" s="67"/>
      <c r="K825" s="68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6.5" customHeight="1">
      <c r="A826" s="1"/>
      <c r="B826" s="1"/>
      <c r="C826" s="1"/>
      <c r="D826" s="67"/>
      <c r="E826" s="66"/>
      <c r="F826" s="66"/>
      <c r="G826" s="66"/>
      <c r="H826" s="66"/>
      <c r="I826" s="66"/>
      <c r="J826" s="67"/>
      <c r="K826" s="68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6.5" customHeight="1">
      <c r="A827" s="1"/>
      <c r="B827" s="1"/>
      <c r="C827" s="1"/>
      <c r="D827" s="67"/>
      <c r="E827" s="66"/>
      <c r="F827" s="66"/>
      <c r="G827" s="66"/>
      <c r="H827" s="66"/>
      <c r="I827" s="66"/>
      <c r="J827" s="67"/>
      <c r="K827" s="68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6.5" customHeight="1">
      <c r="A828" s="1"/>
      <c r="B828" s="1"/>
      <c r="C828" s="1"/>
      <c r="D828" s="67"/>
      <c r="E828" s="66"/>
      <c r="F828" s="66"/>
      <c r="G828" s="66"/>
      <c r="H828" s="66"/>
      <c r="I828" s="66"/>
      <c r="J828" s="67"/>
      <c r="K828" s="68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6.5" customHeight="1">
      <c r="A829" s="1"/>
      <c r="B829" s="1"/>
      <c r="C829" s="1"/>
      <c r="D829" s="67"/>
      <c r="E829" s="66"/>
      <c r="F829" s="66"/>
      <c r="G829" s="66"/>
      <c r="H829" s="66"/>
      <c r="I829" s="66"/>
      <c r="J829" s="67"/>
      <c r="K829" s="68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6.5" customHeight="1">
      <c r="A830" s="1"/>
      <c r="B830" s="1"/>
      <c r="C830" s="1"/>
      <c r="D830" s="67"/>
      <c r="E830" s="66"/>
      <c r="F830" s="66"/>
      <c r="G830" s="66"/>
      <c r="H830" s="66"/>
      <c r="I830" s="66"/>
      <c r="J830" s="67"/>
      <c r="K830" s="68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6.5" customHeight="1">
      <c r="A831" s="1"/>
      <c r="B831" s="1"/>
      <c r="C831" s="1"/>
      <c r="D831" s="67"/>
      <c r="E831" s="66"/>
      <c r="F831" s="66"/>
      <c r="G831" s="66"/>
      <c r="H831" s="66"/>
      <c r="I831" s="66"/>
      <c r="J831" s="67"/>
      <c r="K831" s="68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6.5" customHeight="1">
      <c r="A832" s="1"/>
      <c r="B832" s="1"/>
      <c r="C832" s="1"/>
      <c r="D832" s="67"/>
      <c r="E832" s="66"/>
      <c r="F832" s="66"/>
      <c r="G832" s="66"/>
      <c r="H832" s="66"/>
      <c r="I832" s="66"/>
      <c r="J832" s="67"/>
      <c r="K832" s="68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6.5" customHeight="1">
      <c r="A833" s="1"/>
      <c r="B833" s="1"/>
      <c r="C833" s="1"/>
      <c r="D833" s="67"/>
      <c r="E833" s="66"/>
      <c r="F833" s="66"/>
      <c r="G833" s="66"/>
      <c r="H833" s="66"/>
      <c r="I833" s="66"/>
      <c r="J833" s="67"/>
      <c r="K833" s="68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6.5" customHeight="1">
      <c r="A834" s="1"/>
      <c r="B834" s="1"/>
      <c r="C834" s="1"/>
      <c r="D834" s="67"/>
      <c r="E834" s="66"/>
      <c r="F834" s="66"/>
      <c r="G834" s="66"/>
      <c r="H834" s="66"/>
      <c r="I834" s="66"/>
      <c r="J834" s="67"/>
      <c r="K834" s="68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6.5" customHeight="1">
      <c r="A835" s="1"/>
      <c r="B835" s="1"/>
      <c r="C835" s="1"/>
      <c r="D835" s="67"/>
      <c r="E835" s="66"/>
      <c r="F835" s="66"/>
      <c r="G835" s="66"/>
      <c r="H835" s="66"/>
      <c r="I835" s="66"/>
      <c r="J835" s="67"/>
      <c r="K835" s="68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6.5" customHeight="1">
      <c r="A836" s="1"/>
      <c r="B836" s="1"/>
      <c r="C836" s="1"/>
      <c r="D836" s="67"/>
      <c r="E836" s="66"/>
      <c r="F836" s="66"/>
      <c r="G836" s="66"/>
      <c r="H836" s="66"/>
      <c r="I836" s="66"/>
      <c r="J836" s="67"/>
      <c r="K836" s="68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6.5" customHeight="1">
      <c r="A837" s="1"/>
      <c r="B837" s="1"/>
      <c r="C837" s="1"/>
      <c r="D837" s="67"/>
      <c r="E837" s="66"/>
      <c r="F837" s="66"/>
      <c r="G837" s="66"/>
      <c r="H837" s="66"/>
      <c r="I837" s="66"/>
      <c r="J837" s="67"/>
      <c r="K837" s="68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6.5" customHeight="1">
      <c r="A838" s="1"/>
      <c r="B838" s="1"/>
      <c r="C838" s="1"/>
      <c r="D838" s="67"/>
      <c r="E838" s="66"/>
      <c r="F838" s="66"/>
      <c r="G838" s="66"/>
      <c r="H838" s="66"/>
      <c r="I838" s="66"/>
      <c r="J838" s="67"/>
      <c r="K838" s="68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6.5" customHeight="1">
      <c r="A839" s="1"/>
      <c r="B839" s="1"/>
      <c r="C839" s="1"/>
      <c r="D839" s="67"/>
      <c r="E839" s="66"/>
      <c r="F839" s="66"/>
      <c r="G839" s="66"/>
      <c r="H839" s="66"/>
      <c r="I839" s="66"/>
      <c r="J839" s="67"/>
      <c r="K839" s="68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6.5" customHeight="1">
      <c r="A840" s="1"/>
      <c r="B840" s="1"/>
      <c r="C840" s="1"/>
      <c r="D840" s="67"/>
      <c r="E840" s="66"/>
      <c r="F840" s="66"/>
      <c r="G840" s="66"/>
      <c r="H840" s="66"/>
      <c r="I840" s="66"/>
      <c r="J840" s="67"/>
      <c r="K840" s="68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6.5" customHeight="1">
      <c r="A841" s="1"/>
      <c r="B841" s="1"/>
      <c r="C841" s="1"/>
      <c r="D841" s="67"/>
      <c r="E841" s="66"/>
      <c r="F841" s="66"/>
      <c r="G841" s="66"/>
      <c r="H841" s="66"/>
      <c r="I841" s="66"/>
      <c r="J841" s="67"/>
      <c r="K841" s="68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6.5" customHeight="1">
      <c r="A842" s="1"/>
      <c r="B842" s="1"/>
      <c r="C842" s="1"/>
      <c r="D842" s="67"/>
      <c r="E842" s="66"/>
      <c r="F842" s="66"/>
      <c r="G842" s="66"/>
      <c r="H842" s="66"/>
      <c r="I842" s="66"/>
      <c r="J842" s="67"/>
      <c r="K842" s="68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6.5" customHeight="1">
      <c r="A843" s="1"/>
      <c r="B843" s="1"/>
      <c r="C843" s="1"/>
      <c r="D843" s="67"/>
      <c r="E843" s="66"/>
      <c r="F843" s="66"/>
      <c r="G843" s="66"/>
      <c r="H843" s="66"/>
      <c r="I843" s="66"/>
      <c r="J843" s="67"/>
      <c r="K843" s="68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6.5" customHeight="1">
      <c r="A844" s="1"/>
      <c r="B844" s="1"/>
      <c r="C844" s="1"/>
      <c r="D844" s="67"/>
      <c r="E844" s="66"/>
      <c r="F844" s="66"/>
      <c r="G844" s="66"/>
      <c r="H844" s="66"/>
      <c r="I844" s="66"/>
      <c r="J844" s="67"/>
      <c r="K844" s="68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6.5" customHeight="1">
      <c r="A845" s="1"/>
      <c r="B845" s="1"/>
      <c r="C845" s="1"/>
      <c r="D845" s="67"/>
      <c r="E845" s="66"/>
      <c r="F845" s="66"/>
      <c r="G845" s="66"/>
      <c r="H845" s="66"/>
      <c r="I845" s="66"/>
      <c r="J845" s="67"/>
      <c r="K845" s="68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6.5" customHeight="1">
      <c r="A846" s="1"/>
      <c r="B846" s="1"/>
      <c r="C846" s="1"/>
      <c r="D846" s="67"/>
      <c r="E846" s="66"/>
      <c r="F846" s="66"/>
      <c r="G846" s="66"/>
      <c r="H846" s="66"/>
      <c r="I846" s="66"/>
      <c r="J846" s="67"/>
      <c r="K846" s="68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6.5" customHeight="1">
      <c r="A847" s="1"/>
      <c r="B847" s="1"/>
      <c r="C847" s="1"/>
      <c r="D847" s="67"/>
      <c r="E847" s="66"/>
      <c r="F847" s="66"/>
      <c r="G847" s="66"/>
      <c r="H847" s="66"/>
      <c r="I847" s="66"/>
      <c r="J847" s="67"/>
      <c r="K847" s="68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6.5" customHeight="1">
      <c r="A848" s="1"/>
      <c r="B848" s="1"/>
      <c r="C848" s="1"/>
      <c r="D848" s="67"/>
      <c r="E848" s="66"/>
      <c r="F848" s="66"/>
      <c r="G848" s="66"/>
      <c r="H848" s="66"/>
      <c r="I848" s="66"/>
      <c r="J848" s="67"/>
      <c r="K848" s="68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6.5" customHeight="1">
      <c r="A849" s="1"/>
      <c r="B849" s="1"/>
      <c r="C849" s="1"/>
      <c r="D849" s="67"/>
      <c r="E849" s="66"/>
      <c r="F849" s="66"/>
      <c r="G849" s="66"/>
      <c r="H849" s="66"/>
      <c r="I849" s="66"/>
      <c r="J849" s="67"/>
      <c r="K849" s="68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6.5" customHeight="1">
      <c r="A850" s="1"/>
      <c r="B850" s="1"/>
      <c r="C850" s="1"/>
      <c r="D850" s="67"/>
      <c r="E850" s="66"/>
      <c r="F850" s="66"/>
      <c r="G850" s="66"/>
      <c r="H850" s="66"/>
      <c r="I850" s="66"/>
      <c r="J850" s="67"/>
      <c r="K850" s="68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6.5" customHeight="1">
      <c r="A851" s="1"/>
      <c r="B851" s="1"/>
      <c r="C851" s="1"/>
      <c r="D851" s="67"/>
      <c r="E851" s="66"/>
      <c r="F851" s="66"/>
      <c r="G851" s="66"/>
      <c r="H851" s="66"/>
      <c r="I851" s="66"/>
      <c r="J851" s="67"/>
      <c r="K851" s="68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6.5" customHeight="1">
      <c r="A852" s="1"/>
      <c r="B852" s="1"/>
      <c r="C852" s="1"/>
      <c r="D852" s="67"/>
      <c r="E852" s="66"/>
      <c r="F852" s="66"/>
      <c r="G852" s="66"/>
      <c r="H852" s="66"/>
      <c r="I852" s="66"/>
      <c r="J852" s="67"/>
      <c r="K852" s="68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6.5" customHeight="1">
      <c r="A853" s="1"/>
      <c r="B853" s="1"/>
      <c r="C853" s="1"/>
      <c r="D853" s="67"/>
      <c r="E853" s="66"/>
      <c r="F853" s="66"/>
      <c r="G853" s="66"/>
      <c r="H853" s="66"/>
      <c r="I853" s="66"/>
      <c r="J853" s="67"/>
      <c r="K853" s="68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6.5" customHeight="1">
      <c r="A854" s="1"/>
      <c r="B854" s="1"/>
      <c r="C854" s="1"/>
      <c r="D854" s="67"/>
      <c r="E854" s="66"/>
      <c r="F854" s="66"/>
      <c r="G854" s="66"/>
      <c r="H854" s="66"/>
      <c r="I854" s="66"/>
      <c r="J854" s="67"/>
      <c r="K854" s="68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6.5" customHeight="1">
      <c r="A855" s="1"/>
      <c r="B855" s="1"/>
      <c r="C855" s="1"/>
      <c r="D855" s="67"/>
      <c r="E855" s="66"/>
      <c r="F855" s="66"/>
      <c r="G855" s="66"/>
      <c r="H855" s="66"/>
      <c r="I855" s="66"/>
      <c r="J855" s="67"/>
      <c r="K855" s="68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6.5" customHeight="1">
      <c r="A856" s="1"/>
      <c r="B856" s="1"/>
      <c r="C856" s="1"/>
      <c r="D856" s="67"/>
      <c r="E856" s="66"/>
      <c r="F856" s="66"/>
      <c r="G856" s="66"/>
      <c r="H856" s="66"/>
      <c r="I856" s="66"/>
      <c r="J856" s="67"/>
      <c r="K856" s="68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6.5" customHeight="1">
      <c r="A857" s="1"/>
      <c r="B857" s="1"/>
      <c r="C857" s="1"/>
      <c r="D857" s="67"/>
      <c r="E857" s="66"/>
      <c r="F857" s="66"/>
      <c r="G857" s="66"/>
      <c r="H857" s="66"/>
      <c r="I857" s="66"/>
      <c r="J857" s="67"/>
      <c r="K857" s="68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6.5" customHeight="1">
      <c r="A858" s="1"/>
      <c r="B858" s="1"/>
      <c r="C858" s="1"/>
      <c r="D858" s="67"/>
      <c r="E858" s="66"/>
      <c r="F858" s="66"/>
      <c r="G858" s="66"/>
      <c r="H858" s="66"/>
      <c r="I858" s="66"/>
      <c r="J858" s="67"/>
      <c r="K858" s="68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6.5" customHeight="1">
      <c r="A859" s="1"/>
      <c r="B859" s="1"/>
      <c r="C859" s="1"/>
      <c r="D859" s="67"/>
      <c r="E859" s="66"/>
      <c r="F859" s="66"/>
      <c r="G859" s="66"/>
      <c r="H859" s="66"/>
      <c r="I859" s="66"/>
      <c r="J859" s="67"/>
      <c r="K859" s="68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6.5" customHeight="1">
      <c r="A860" s="1"/>
      <c r="B860" s="1"/>
      <c r="C860" s="1"/>
      <c r="D860" s="67"/>
      <c r="E860" s="66"/>
      <c r="F860" s="66"/>
      <c r="G860" s="66"/>
      <c r="H860" s="66"/>
      <c r="I860" s="66"/>
      <c r="J860" s="67"/>
      <c r="K860" s="68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6.5" customHeight="1">
      <c r="A861" s="1"/>
      <c r="B861" s="1"/>
      <c r="C861" s="1"/>
      <c r="D861" s="67"/>
      <c r="E861" s="66"/>
      <c r="F861" s="66"/>
      <c r="G861" s="66"/>
      <c r="H861" s="66"/>
      <c r="I861" s="66"/>
      <c r="J861" s="67"/>
      <c r="K861" s="68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6.5" customHeight="1">
      <c r="A862" s="1"/>
      <c r="B862" s="1"/>
      <c r="C862" s="1"/>
      <c r="D862" s="67"/>
      <c r="E862" s="66"/>
      <c r="F862" s="66"/>
      <c r="G862" s="66"/>
      <c r="H862" s="66"/>
      <c r="I862" s="66"/>
      <c r="J862" s="67"/>
      <c r="K862" s="68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6.5" customHeight="1">
      <c r="A863" s="1"/>
      <c r="B863" s="1"/>
      <c r="C863" s="1"/>
      <c r="D863" s="67"/>
      <c r="E863" s="66"/>
      <c r="F863" s="66"/>
      <c r="G863" s="66"/>
      <c r="H863" s="66"/>
      <c r="I863" s="66"/>
      <c r="J863" s="67"/>
      <c r="K863" s="68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6.5" customHeight="1">
      <c r="A864" s="1"/>
      <c r="B864" s="1"/>
      <c r="C864" s="1"/>
      <c r="D864" s="67"/>
      <c r="E864" s="66"/>
      <c r="F864" s="66"/>
      <c r="G864" s="66"/>
      <c r="H864" s="66"/>
      <c r="I864" s="66"/>
      <c r="J864" s="67"/>
      <c r="K864" s="68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6.5" customHeight="1">
      <c r="A865" s="1"/>
      <c r="B865" s="1"/>
      <c r="C865" s="1"/>
      <c r="D865" s="67"/>
      <c r="E865" s="66"/>
      <c r="F865" s="66"/>
      <c r="G865" s="66"/>
      <c r="H865" s="66"/>
      <c r="I865" s="66"/>
      <c r="J865" s="67"/>
      <c r="K865" s="68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6.5" customHeight="1">
      <c r="A866" s="1"/>
      <c r="B866" s="1"/>
      <c r="C866" s="1"/>
      <c r="D866" s="67"/>
      <c r="E866" s="66"/>
      <c r="F866" s="66"/>
      <c r="G866" s="66"/>
      <c r="H866" s="66"/>
      <c r="I866" s="66"/>
      <c r="J866" s="67"/>
      <c r="K866" s="68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6.5" customHeight="1">
      <c r="A867" s="1"/>
      <c r="B867" s="1"/>
      <c r="C867" s="1"/>
      <c r="D867" s="67"/>
      <c r="E867" s="66"/>
      <c r="F867" s="66"/>
      <c r="G867" s="66"/>
      <c r="H867" s="66"/>
      <c r="I867" s="66"/>
      <c r="J867" s="67"/>
      <c r="K867" s="68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6.5" customHeight="1">
      <c r="A868" s="1"/>
      <c r="B868" s="1"/>
      <c r="C868" s="1"/>
      <c r="D868" s="67"/>
      <c r="E868" s="66"/>
      <c r="F868" s="66"/>
      <c r="G868" s="66"/>
      <c r="H868" s="66"/>
      <c r="I868" s="66"/>
      <c r="J868" s="67"/>
      <c r="K868" s="68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6.5" customHeight="1">
      <c r="A869" s="1"/>
      <c r="B869" s="1"/>
      <c r="C869" s="1"/>
      <c r="D869" s="67"/>
      <c r="E869" s="66"/>
      <c r="F869" s="66"/>
      <c r="G869" s="66"/>
      <c r="H869" s="66"/>
      <c r="I869" s="66"/>
      <c r="J869" s="67"/>
      <c r="K869" s="68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6.5" customHeight="1">
      <c r="A870" s="1"/>
      <c r="B870" s="1"/>
      <c r="C870" s="1"/>
      <c r="D870" s="67"/>
      <c r="E870" s="66"/>
      <c r="F870" s="66"/>
      <c r="G870" s="66"/>
      <c r="H870" s="66"/>
      <c r="I870" s="66"/>
      <c r="J870" s="67"/>
      <c r="K870" s="68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6.5" customHeight="1">
      <c r="A871" s="1"/>
      <c r="B871" s="1"/>
      <c r="C871" s="1"/>
      <c r="D871" s="67"/>
      <c r="E871" s="66"/>
      <c r="F871" s="66"/>
      <c r="G871" s="66"/>
      <c r="H871" s="66"/>
      <c r="I871" s="66"/>
      <c r="J871" s="67"/>
      <c r="K871" s="68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6.5" customHeight="1">
      <c r="A872" s="1"/>
      <c r="B872" s="1"/>
      <c r="C872" s="1"/>
      <c r="D872" s="67"/>
      <c r="E872" s="66"/>
      <c r="F872" s="66"/>
      <c r="G872" s="66"/>
      <c r="H872" s="66"/>
      <c r="I872" s="66"/>
      <c r="J872" s="67"/>
      <c r="K872" s="68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6.5" customHeight="1">
      <c r="A873" s="1"/>
      <c r="B873" s="1"/>
      <c r="C873" s="1"/>
      <c r="D873" s="67"/>
      <c r="E873" s="66"/>
      <c r="F873" s="66"/>
      <c r="G873" s="66"/>
      <c r="H873" s="66"/>
      <c r="I873" s="66"/>
      <c r="J873" s="67"/>
      <c r="K873" s="68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6.5" customHeight="1">
      <c r="A874" s="1"/>
      <c r="B874" s="1"/>
      <c r="C874" s="1"/>
      <c r="D874" s="67"/>
      <c r="E874" s="66"/>
      <c r="F874" s="66"/>
      <c r="G874" s="66"/>
      <c r="H874" s="66"/>
      <c r="I874" s="66"/>
      <c r="J874" s="67"/>
      <c r="K874" s="68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6.5" customHeight="1">
      <c r="A875" s="1"/>
      <c r="B875" s="1"/>
      <c r="C875" s="1"/>
      <c r="D875" s="67"/>
      <c r="E875" s="66"/>
      <c r="F875" s="66"/>
      <c r="G875" s="66"/>
      <c r="H875" s="66"/>
      <c r="I875" s="66"/>
      <c r="J875" s="67"/>
      <c r="K875" s="68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6.5" customHeight="1">
      <c r="A876" s="1"/>
      <c r="B876" s="1"/>
      <c r="C876" s="1"/>
      <c r="D876" s="67"/>
      <c r="E876" s="66"/>
      <c r="F876" s="66"/>
      <c r="G876" s="66"/>
      <c r="H876" s="66"/>
      <c r="I876" s="66"/>
      <c r="J876" s="67"/>
      <c r="K876" s="68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6.5" customHeight="1">
      <c r="A877" s="1"/>
      <c r="B877" s="1"/>
      <c r="C877" s="1"/>
      <c r="D877" s="67"/>
      <c r="E877" s="66"/>
      <c r="F877" s="66"/>
      <c r="G877" s="66"/>
      <c r="H877" s="66"/>
      <c r="I877" s="66"/>
      <c r="J877" s="67"/>
      <c r="K877" s="68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6.5" customHeight="1">
      <c r="A878" s="1"/>
      <c r="B878" s="1"/>
      <c r="C878" s="1"/>
      <c r="D878" s="67"/>
      <c r="E878" s="66"/>
      <c r="F878" s="66"/>
      <c r="G878" s="66"/>
      <c r="H878" s="66"/>
      <c r="I878" s="66"/>
      <c r="J878" s="67"/>
      <c r="K878" s="68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6.5" customHeight="1">
      <c r="A879" s="1"/>
      <c r="B879" s="1"/>
      <c r="C879" s="1"/>
      <c r="D879" s="67"/>
      <c r="E879" s="66"/>
      <c r="F879" s="66"/>
      <c r="G879" s="66"/>
      <c r="H879" s="66"/>
      <c r="I879" s="66"/>
      <c r="J879" s="67"/>
      <c r="K879" s="68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6.5" customHeight="1">
      <c r="A880" s="1"/>
      <c r="B880" s="1"/>
      <c r="C880" s="1"/>
      <c r="D880" s="67"/>
      <c r="E880" s="66"/>
      <c r="F880" s="66"/>
      <c r="G880" s="66"/>
      <c r="H880" s="66"/>
      <c r="I880" s="66"/>
      <c r="J880" s="67"/>
      <c r="K880" s="68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6.5" customHeight="1">
      <c r="A881" s="1"/>
      <c r="B881" s="1"/>
      <c r="C881" s="1"/>
      <c r="D881" s="67"/>
      <c r="E881" s="66"/>
      <c r="F881" s="66"/>
      <c r="G881" s="66"/>
      <c r="H881" s="66"/>
      <c r="I881" s="66"/>
      <c r="J881" s="67"/>
      <c r="K881" s="68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6.5" customHeight="1">
      <c r="A882" s="1"/>
      <c r="B882" s="1"/>
      <c r="C882" s="1"/>
      <c r="D882" s="67"/>
      <c r="E882" s="66"/>
      <c r="F882" s="66"/>
      <c r="G882" s="66"/>
      <c r="H882" s="66"/>
      <c r="I882" s="66"/>
      <c r="J882" s="67"/>
      <c r="K882" s="68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6.5" customHeight="1">
      <c r="A883" s="1"/>
      <c r="B883" s="1"/>
      <c r="C883" s="1"/>
      <c r="D883" s="67"/>
      <c r="E883" s="66"/>
      <c r="F883" s="66"/>
      <c r="G883" s="66"/>
      <c r="H883" s="66"/>
      <c r="I883" s="66"/>
      <c r="J883" s="67"/>
      <c r="K883" s="68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6.5" customHeight="1">
      <c r="A884" s="1"/>
      <c r="B884" s="1"/>
      <c r="C884" s="1"/>
      <c r="D884" s="67"/>
      <c r="E884" s="66"/>
      <c r="F884" s="66"/>
      <c r="G884" s="66"/>
      <c r="H884" s="66"/>
      <c r="I884" s="66"/>
      <c r="J884" s="67"/>
      <c r="K884" s="68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6.5" customHeight="1">
      <c r="A885" s="1"/>
      <c r="B885" s="1"/>
      <c r="C885" s="1"/>
      <c r="D885" s="67"/>
      <c r="E885" s="66"/>
      <c r="F885" s="66"/>
      <c r="G885" s="66"/>
      <c r="H885" s="66"/>
      <c r="I885" s="66"/>
      <c r="J885" s="67"/>
      <c r="K885" s="68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6.5" customHeight="1">
      <c r="A886" s="1"/>
      <c r="B886" s="1"/>
      <c r="C886" s="1"/>
      <c r="D886" s="67"/>
      <c r="E886" s="66"/>
      <c r="F886" s="66"/>
      <c r="G886" s="66"/>
      <c r="H886" s="66"/>
      <c r="I886" s="66"/>
      <c r="J886" s="67"/>
      <c r="K886" s="68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6.5" customHeight="1">
      <c r="A887" s="1"/>
      <c r="B887" s="1"/>
      <c r="C887" s="1"/>
      <c r="D887" s="67"/>
      <c r="E887" s="66"/>
      <c r="F887" s="66"/>
      <c r="G887" s="66"/>
      <c r="H887" s="66"/>
      <c r="I887" s="66"/>
      <c r="J887" s="67"/>
      <c r="K887" s="68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6.5" customHeight="1">
      <c r="A888" s="1"/>
      <c r="B888" s="1"/>
      <c r="C888" s="1"/>
      <c r="D888" s="67"/>
      <c r="E888" s="66"/>
      <c r="F888" s="66"/>
      <c r="G888" s="66"/>
      <c r="H888" s="66"/>
      <c r="I888" s="66"/>
      <c r="J888" s="67"/>
      <c r="K888" s="68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6.5" customHeight="1">
      <c r="A889" s="1"/>
      <c r="B889" s="1"/>
      <c r="C889" s="1"/>
      <c r="D889" s="67"/>
      <c r="E889" s="66"/>
      <c r="F889" s="66"/>
      <c r="G889" s="66"/>
      <c r="H889" s="66"/>
      <c r="I889" s="66"/>
      <c r="J889" s="67"/>
      <c r="K889" s="68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6.5" customHeight="1">
      <c r="A890" s="1"/>
      <c r="B890" s="1"/>
      <c r="C890" s="1"/>
      <c r="D890" s="67"/>
      <c r="E890" s="66"/>
      <c r="F890" s="66"/>
      <c r="G890" s="66"/>
      <c r="H890" s="66"/>
      <c r="I890" s="66"/>
      <c r="J890" s="67"/>
      <c r="K890" s="68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6.5" customHeight="1">
      <c r="A891" s="1"/>
      <c r="B891" s="1"/>
      <c r="C891" s="1"/>
      <c r="D891" s="67"/>
      <c r="E891" s="66"/>
      <c r="F891" s="66"/>
      <c r="G891" s="66"/>
      <c r="H891" s="66"/>
      <c r="I891" s="66"/>
      <c r="J891" s="67"/>
      <c r="K891" s="68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6.5" customHeight="1">
      <c r="A892" s="1"/>
      <c r="B892" s="1"/>
      <c r="C892" s="1"/>
      <c r="D892" s="67"/>
      <c r="E892" s="66"/>
      <c r="F892" s="66"/>
      <c r="G892" s="66"/>
      <c r="H892" s="66"/>
      <c r="I892" s="66"/>
      <c r="J892" s="67"/>
      <c r="K892" s="68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6.5" customHeight="1">
      <c r="A893" s="1"/>
      <c r="B893" s="1"/>
      <c r="C893" s="1"/>
      <c r="D893" s="67"/>
      <c r="E893" s="66"/>
      <c r="F893" s="66"/>
      <c r="G893" s="66"/>
      <c r="H893" s="66"/>
      <c r="I893" s="66"/>
      <c r="J893" s="67"/>
      <c r="K893" s="68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6.5" customHeight="1">
      <c r="A894" s="1"/>
      <c r="B894" s="1"/>
      <c r="C894" s="1"/>
      <c r="D894" s="67"/>
      <c r="E894" s="66"/>
      <c r="F894" s="66"/>
      <c r="G894" s="66"/>
      <c r="H894" s="66"/>
      <c r="I894" s="66"/>
      <c r="J894" s="67"/>
      <c r="K894" s="68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6.5" customHeight="1">
      <c r="A895" s="1"/>
      <c r="B895" s="1"/>
      <c r="C895" s="1"/>
      <c r="D895" s="67"/>
      <c r="E895" s="66"/>
      <c r="F895" s="66"/>
      <c r="G895" s="66"/>
      <c r="H895" s="66"/>
      <c r="I895" s="66"/>
      <c r="J895" s="67"/>
      <c r="K895" s="68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6.5" customHeight="1">
      <c r="A896" s="1"/>
      <c r="B896" s="1"/>
      <c r="C896" s="1"/>
      <c r="D896" s="67"/>
      <c r="E896" s="66"/>
      <c r="F896" s="66"/>
      <c r="G896" s="66"/>
      <c r="H896" s="66"/>
      <c r="I896" s="66"/>
      <c r="J896" s="67"/>
      <c r="K896" s="68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6.5" customHeight="1">
      <c r="A897" s="1"/>
      <c r="B897" s="1"/>
      <c r="C897" s="1"/>
      <c r="D897" s="67"/>
      <c r="E897" s="66"/>
      <c r="F897" s="66"/>
      <c r="G897" s="66"/>
      <c r="H897" s="66"/>
      <c r="I897" s="66"/>
      <c r="J897" s="67"/>
      <c r="K897" s="68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6.5" customHeight="1">
      <c r="A898" s="1"/>
      <c r="B898" s="1"/>
      <c r="C898" s="1"/>
      <c r="D898" s="67"/>
      <c r="E898" s="66"/>
      <c r="F898" s="66"/>
      <c r="G898" s="66"/>
      <c r="H898" s="66"/>
      <c r="I898" s="66"/>
      <c r="J898" s="67"/>
      <c r="K898" s="68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6.5" customHeight="1">
      <c r="A899" s="1"/>
      <c r="B899" s="1"/>
      <c r="C899" s="1"/>
      <c r="D899" s="67"/>
      <c r="E899" s="66"/>
      <c r="F899" s="66"/>
      <c r="G899" s="66"/>
      <c r="H899" s="66"/>
      <c r="I899" s="66"/>
      <c r="J899" s="67"/>
      <c r="K899" s="68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6.5" customHeight="1">
      <c r="A900" s="1"/>
      <c r="B900" s="1"/>
      <c r="C900" s="1"/>
      <c r="D900" s="67"/>
      <c r="E900" s="66"/>
      <c r="F900" s="66"/>
      <c r="G900" s="66"/>
      <c r="H900" s="66"/>
      <c r="I900" s="66"/>
      <c r="J900" s="67"/>
      <c r="K900" s="68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6.5" customHeight="1">
      <c r="A901" s="1"/>
      <c r="B901" s="1"/>
      <c r="C901" s="1"/>
      <c r="D901" s="67"/>
      <c r="E901" s="66"/>
      <c r="F901" s="66"/>
      <c r="G901" s="66"/>
      <c r="H901" s="66"/>
      <c r="I901" s="66"/>
      <c r="J901" s="67"/>
      <c r="K901" s="68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6.5" customHeight="1">
      <c r="A902" s="1"/>
      <c r="B902" s="1"/>
      <c r="C902" s="1"/>
      <c r="D902" s="67"/>
      <c r="E902" s="66"/>
      <c r="F902" s="66"/>
      <c r="G902" s="66"/>
      <c r="H902" s="66"/>
      <c r="I902" s="66"/>
      <c r="J902" s="67"/>
      <c r="K902" s="68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6.5" customHeight="1">
      <c r="A903" s="1"/>
      <c r="B903" s="1"/>
      <c r="C903" s="1"/>
      <c r="D903" s="67"/>
      <c r="E903" s="66"/>
      <c r="F903" s="66"/>
      <c r="G903" s="66"/>
      <c r="H903" s="66"/>
      <c r="I903" s="66"/>
      <c r="J903" s="67"/>
      <c r="K903" s="68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6.5" customHeight="1">
      <c r="A904" s="1"/>
      <c r="B904" s="1"/>
      <c r="C904" s="1"/>
      <c r="D904" s="67"/>
      <c r="E904" s="66"/>
      <c r="F904" s="66"/>
      <c r="G904" s="66"/>
      <c r="H904" s="66"/>
      <c r="I904" s="66"/>
      <c r="J904" s="67"/>
      <c r="K904" s="68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6.5" customHeight="1">
      <c r="A905" s="1"/>
      <c r="B905" s="1"/>
      <c r="C905" s="1"/>
      <c r="D905" s="67"/>
      <c r="E905" s="66"/>
      <c r="F905" s="66"/>
      <c r="G905" s="66"/>
      <c r="H905" s="66"/>
      <c r="I905" s="66"/>
      <c r="J905" s="67"/>
      <c r="K905" s="68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6.5" customHeight="1">
      <c r="A906" s="1"/>
      <c r="B906" s="1"/>
      <c r="C906" s="1"/>
      <c r="D906" s="67"/>
      <c r="E906" s="66"/>
      <c r="F906" s="66"/>
      <c r="G906" s="66"/>
      <c r="H906" s="66"/>
      <c r="I906" s="66"/>
      <c r="J906" s="67"/>
      <c r="K906" s="68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6.5" customHeight="1">
      <c r="A907" s="1"/>
      <c r="B907" s="1"/>
      <c r="C907" s="1"/>
      <c r="D907" s="67"/>
      <c r="E907" s="66"/>
      <c r="F907" s="66"/>
      <c r="G907" s="66"/>
      <c r="H907" s="66"/>
      <c r="I907" s="66"/>
      <c r="J907" s="67"/>
      <c r="K907" s="68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6.5" customHeight="1">
      <c r="A908" s="1"/>
      <c r="B908" s="1"/>
      <c r="C908" s="1"/>
      <c r="D908" s="67"/>
      <c r="E908" s="66"/>
      <c r="F908" s="66"/>
      <c r="G908" s="66"/>
      <c r="H908" s="66"/>
      <c r="I908" s="66"/>
      <c r="J908" s="67"/>
      <c r="K908" s="68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6.5" customHeight="1">
      <c r="A909" s="1"/>
      <c r="B909" s="1"/>
      <c r="C909" s="1"/>
      <c r="D909" s="67"/>
      <c r="E909" s="66"/>
      <c r="F909" s="66"/>
      <c r="G909" s="66"/>
      <c r="H909" s="66"/>
      <c r="I909" s="66"/>
      <c r="J909" s="67"/>
      <c r="K909" s="68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6.5" customHeight="1">
      <c r="A910" s="1"/>
      <c r="B910" s="1"/>
      <c r="C910" s="1"/>
      <c r="D910" s="67"/>
      <c r="E910" s="66"/>
      <c r="F910" s="66"/>
      <c r="G910" s="66"/>
      <c r="H910" s="66"/>
      <c r="I910" s="66"/>
      <c r="J910" s="67"/>
      <c r="K910" s="68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6.5" customHeight="1">
      <c r="A911" s="1"/>
      <c r="B911" s="1"/>
      <c r="C911" s="1"/>
      <c r="D911" s="67"/>
      <c r="E911" s="66"/>
      <c r="F911" s="66"/>
      <c r="G911" s="66"/>
      <c r="H911" s="66"/>
      <c r="I911" s="66"/>
      <c r="J911" s="67"/>
      <c r="K911" s="68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6.5" customHeight="1">
      <c r="A912" s="1"/>
      <c r="B912" s="1"/>
      <c r="C912" s="1"/>
      <c r="D912" s="67"/>
      <c r="E912" s="66"/>
      <c r="F912" s="66"/>
      <c r="G912" s="66"/>
      <c r="H912" s="66"/>
      <c r="I912" s="66"/>
      <c r="J912" s="67"/>
      <c r="K912" s="68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6.5" customHeight="1">
      <c r="A913" s="1"/>
      <c r="B913" s="1"/>
      <c r="C913" s="1"/>
      <c r="D913" s="67"/>
      <c r="E913" s="66"/>
      <c r="F913" s="66"/>
      <c r="G913" s="66"/>
      <c r="H913" s="66"/>
      <c r="I913" s="66"/>
      <c r="J913" s="67"/>
      <c r="K913" s="68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6.5" customHeight="1">
      <c r="A914" s="1"/>
      <c r="B914" s="1"/>
      <c r="C914" s="1"/>
      <c r="D914" s="67"/>
      <c r="E914" s="66"/>
      <c r="F914" s="66"/>
      <c r="G914" s="66"/>
      <c r="H914" s="66"/>
      <c r="I914" s="66"/>
      <c r="J914" s="67"/>
      <c r="K914" s="68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6.5" customHeight="1">
      <c r="A915" s="1"/>
      <c r="B915" s="1"/>
      <c r="C915" s="1"/>
      <c r="D915" s="67"/>
      <c r="E915" s="66"/>
      <c r="F915" s="66"/>
      <c r="G915" s="66"/>
      <c r="H915" s="66"/>
      <c r="I915" s="66"/>
      <c r="J915" s="67"/>
      <c r="K915" s="68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6.5" customHeight="1">
      <c r="A916" s="1"/>
      <c r="B916" s="1"/>
      <c r="C916" s="1"/>
      <c r="D916" s="67"/>
      <c r="E916" s="66"/>
      <c r="F916" s="66"/>
      <c r="G916" s="66"/>
      <c r="H916" s="66"/>
      <c r="I916" s="66"/>
      <c r="J916" s="67"/>
      <c r="K916" s="68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6.5" customHeight="1">
      <c r="A917" s="1"/>
      <c r="B917" s="1"/>
      <c r="C917" s="1"/>
      <c r="D917" s="67"/>
      <c r="E917" s="66"/>
      <c r="F917" s="66"/>
      <c r="G917" s="66"/>
      <c r="H917" s="66"/>
      <c r="I917" s="66"/>
      <c r="J917" s="67"/>
      <c r="K917" s="68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6.5" customHeight="1">
      <c r="A918" s="1"/>
      <c r="B918" s="1"/>
      <c r="C918" s="1"/>
      <c r="D918" s="67"/>
      <c r="E918" s="66"/>
      <c r="F918" s="66"/>
      <c r="G918" s="66"/>
      <c r="H918" s="66"/>
      <c r="I918" s="66"/>
      <c r="J918" s="67"/>
      <c r="K918" s="68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6.5" customHeight="1">
      <c r="A919" s="1"/>
      <c r="B919" s="1"/>
      <c r="C919" s="1"/>
      <c r="D919" s="67"/>
      <c r="E919" s="66"/>
      <c r="F919" s="66"/>
      <c r="G919" s="66"/>
      <c r="H919" s="66"/>
      <c r="I919" s="66"/>
      <c r="J919" s="67"/>
      <c r="K919" s="68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6.5" customHeight="1">
      <c r="A920" s="1"/>
      <c r="B920" s="1"/>
      <c r="C920" s="1"/>
      <c r="D920" s="67"/>
      <c r="E920" s="66"/>
      <c r="F920" s="66"/>
      <c r="G920" s="66"/>
      <c r="H920" s="66"/>
      <c r="I920" s="66"/>
      <c r="J920" s="67"/>
      <c r="K920" s="68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6.5" customHeight="1">
      <c r="A921" s="1"/>
      <c r="B921" s="1"/>
      <c r="C921" s="1"/>
      <c r="D921" s="67"/>
      <c r="E921" s="66"/>
      <c r="F921" s="66"/>
      <c r="G921" s="66"/>
      <c r="H921" s="66"/>
      <c r="I921" s="66"/>
      <c r="J921" s="67"/>
      <c r="K921" s="68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6.5" customHeight="1">
      <c r="A922" s="1"/>
      <c r="B922" s="1"/>
      <c r="C922" s="1"/>
      <c r="D922" s="67"/>
      <c r="E922" s="66"/>
      <c r="F922" s="66"/>
      <c r="G922" s="66"/>
      <c r="H922" s="66"/>
      <c r="I922" s="66"/>
      <c r="J922" s="67"/>
      <c r="K922" s="68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6.5" customHeight="1">
      <c r="A923" s="1"/>
      <c r="B923" s="1"/>
      <c r="C923" s="1"/>
      <c r="D923" s="67"/>
      <c r="E923" s="66"/>
      <c r="F923" s="66"/>
      <c r="G923" s="66"/>
      <c r="H923" s="66"/>
      <c r="I923" s="66"/>
      <c r="J923" s="67"/>
      <c r="K923" s="68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6.5" customHeight="1">
      <c r="A924" s="1"/>
      <c r="B924" s="1"/>
      <c r="C924" s="1"/>
      <c r="D924" s="67"/>
      <c r="E924" s="66"/>
      <c r="F924" s="66"/>
      <c r="G924" s="66"/>
      <c r="H924" s="66"/>
      <c r="I924" s="66"/>
      <c r="J924" s="67"/>
      <c r="K924" s="68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6.5" customHeight="1">
      <c r="A925" s="1"/>
      <c r="B925" s="1"/>
      <c r="C925" s="1"/>
      <c r="D925" s="67"/>
      <c r="E925" s="66"/>
      <c r="F925" s="66"/>
      <c r="G925" s="66"/>
      <c r="H925" s="66"/>
      <c r="I925" s="66"/>
      <c r="J925" s="67"/>
      <c r="K925" s="68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6.5" customHeight="1">
      <c r="A926" s="1"/>
      <c r="B926" s="1"/>
      <c r="C926" s="1"/>
      <c r="D926" s="67"/>
      <c r="E926" s="66"/>
      <c r="F926" s="66"/>
      <c r="G926" s="66"/>
      <c r="H926" s="66"/>
      <c r="I926" s="66"/>
      <c r="J926" s="67"/>
      <c r="K926" s="68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6.5" customHeight="1">
      <c r="A927" s="1"/>
      <c r="B927" s="1"/>
      <c r="C927" s="1"/>
      <c r="D927" s="67"/>
      <c r="E927" s="66"/>
      <c r="F927" s="66"/>
      <c r="G927" s="66"/>
      <c r="H927" s="66"/>
      <c r="I927" s="66"/>
      <c r="J927" s="67"/>
      <c r="K927" s="68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6.5" customHeight="1">
      <c r="A928" s="1"/>
      <c r="B928" s="1"/>
      <c r="C928" s="1"/>
      <c r="D928" s="67"/>
      <c r="E928" s="66"/>
      <c r="F928" s="66"/>
      <c r="G928" s="66"/>
      <c r="H928" s="66"/>
      <c r="I928" s="66"/>
      <c r="J928" s="67"/>
      <c r="K928" s="68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6.5" customHeight="1">
      <c r="A929" s="1"/>
      <c r="B929" s="1"/>
      <c r="C929" s="1"/>
      <c r="D929" s="67"/>
      <c r="E929" s="66"/>
      <c r="F929" s="66"/>
      <c r="G929" s="66"/>
      <c r="H929" s="66"/>
      <c r="I929" s="66"/>
      <c r="J929" s="67"/>
      <c r="K929" s="68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6.5" customHeight="1">
      <c r="A930" s="1"/>
      <c r="B930" s="1"/>
      <c r="C930" s="1"/>
      <c r="D930" s="67"/>
      <c r="E930" s="66"/>
      <c r="F930" s="66"/>
      <c r="G930" s="66"/>
      <c r="H930" s="66"/>
      <c r="I930" s="66"/>
      <c r="J930" s="67"/>
      <c r="K930" s="68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6.5" customHeight="1">
      <c r="A931" s="1"/>
      <c r="B931" s="1"/>
      <c r="C931" s="1"/>
      <c r="D931" s="67"/>
      <c r="E931" s="66"/>
      <c r="F931" s="66"/>
      <c r="G931" s="66"/>
      <c r="H931" s="66"/>
      <c r="I931" s="66"/>
      <c r="J931" s="67"/>
      <c r="K931" s="68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6.5" customHeight="1">
      <c r="A932" s="1"/>
      <c r="B932" s="1"/>
      <c r="C932" s="1"/>
      <c r="D932" s="67"/>
      <c r="E932" s="66"/>
      <c r="F932" s="66"/>
      <c r="G932" s="66"/>
      <c r="H932" s="66"/>
      <c r="I932" s="66"/>
      <c r="J932" s="67"/>
      <c r="K932" s="68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6.5" customHeight="1">
      <c r="A933" s="1"/>
      <c r="B933" s="1"/>
      <c r="C933" s="1"/>
      <c r="D933" s="67"/>
      <c r="E933" s="66"/>
      <c r="F933" s="66"/>
      <c r="G933" s="66"/>
      <c r="H933" s="66"/>
      <c r="I933" s="66"/>
      <c r="J933" s="67"/>
      <c r="K933" s="68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6.5" customHeight="1">
      <c r="A934" s="1"/>
      <c r="B934" s="1"/>
      <c r="C934" s="1"/>
      <c r="D934" s="67"/>
      <c r="E934" s="66"/>
      <c r="F934" s="66"/>
      <c r="G934" s="66"/>
      <c r="H934" s="66"/>
      <c r="I934" s="66"/>
      <c r="J934" s="67"/>
      <c r="K934" s="68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6.5" customHeight="1">
      <c r="A935" s="1"/>
      <c r="B935" s="1"/>
      <c r="C935" s="1"/>
      <c r="D935" s="67"/>
      <c r="E935" s="66"/>
      <c r="F935" s="66"/>
      <c r="G935" s="66"/>
      <c r="H935" s="66"/>
      <c r="I935" s="66"/>
      <c r="J935" s="67"/>
      <c r="K935" s="68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6.5" customHeight="1">
      <c r="A936" s="1"/>
      <c r="B936" s="1"/>
      <c r="C936" s="1"/>
      <c r="D936" s="67"/>
      <c r="E936" s="66"/>
      <c r="F936" s="66"/>
      <c r="G936" s="66"/>
      <c r="H936" s="66"/>
      <c r="I936" s="66"/>
      <c r="J936" s="67"/>
      <c r="K936" s="68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6.5" customHeight="1">
      <c r="A937" s="1"/>
      <c r="B937" s="1"/>
      <c r="C937" s="1"/>
      <c r="D937" s="67"/>
      <c r="E937" s="66"/>
      <c r="F937" s="66"/>
      <c r="G937" s="66"/>
      <c r="H937" s="66"/>
      <c r="I937" s="66"/>
      <c r="J937" s="67"/>
      <c r="K937" s="68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6.5" customHeight="1">
      <c r="A938" s="1"/>
      <c r="B938" s="1"/>
      <c r="C938" s="1"/>
      <c r="D938" s="67"/>
      <c r="E938" s="66"/>
      <c r="F938" s="66"/>
      <c r="G938" s="66"/>
      <c r="H938" s="66"/>
      <c r="I938" s="66"/>
      <c r="J938" s="67"/>
      <c r="K938" s="68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6.5" customHeight="1">
      <c r="A939" s="1"/>
      <c r="B939" s="1"/>
      <c r="C939" s="1"/>
      <c r="D939" s="67"/>
      <c r="E939" s="66"/>
      <c r="F939" s="66"/>
      <c r="G939" s="66"/>
      <c r="H939" s="66"/>
      <c r="I939" s="66"/>
      <c r="J939" s="67"/>
      <c r="K939" s="68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6.5" customHeight="1">
      <c r="A940" s="1"/>
      <c r="B940" s="1"/>
      <c r="C940" s="1"/>
      <c r="D940" s="67"/>
      <c r="E940" s="66"/>
      <c r="F940" s="66"/>
      <c r="G940" s="66"/>
      <c r="H940" s="66"/>
      <c r="I940" s="66"/>
      <c r="J940" s="67"/>
      <c r="K940" s="68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6.5" customHeight="1">
      <c r="A941" s="1"/>
      <c r="B941" s="1"/>
      <c r="C941" s="1"/>
      <c r="D941" s="67"/>
      <c r="E941" s="66"/>
      <c r="F941" s="66"/>
      <c r="G941" s="66"/>
      <c r="H941" s="66"/>
      <c r="I941" s="66"/>
      <c r="J941" s="67"/>
      <c r="K941" s="68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6.5" customHeight="1">
      <c r="A942" s="1"/>
      <c r="B942" s="1"/>
      <c r="C942" s="1"/>
      <c r="D942" s="67"/>
      <c r="E942" s="66"/>
      <c r="F942" s="66"/>
      <c r="G942" s="66"/>
      <c r="H942" s="66"/>
      <c r="I942" s="66"/>
      <c r="J942" s="67"/>
      <c r="K942" s="68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6.5" customHeight="1">
      <c r="A943" s="1"/>
      <c r="B943" s="1"/>
      <c r="C943" s="1"/>
      <c r="D943" s="67"/>
      <c r="E943" s="66"/>
      <c r="F943" s="66"/>
      <c r="G943" s="66"/>
      <c r="H943" s="66"/>
      <c r="I943" s="66"/>
      <c r="J943" s="67"/>
      <c r="K943" s="68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6.5" customHeight="1">
      <c r="A944" s="1"/>
      <c r="B944" s="1"/>
      <c r="C944" s="1"/>
      <c r="D944" s="67"/>
      <c r="E944" s="66"/>
      <c r="F944" s="66"/>
      <c r="G944" s="66"/>
      <c r="H944" s="66"/>
      <c r="I944" s="66"/>
      <c r="J944" s="67"/>
      <c r="K944" s="68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6.5" customHeight="1">
      <c r="A945" s="1"/>
      <c r="B945" s="1"/>
      <c r="C945" s="1"/>
      <c r="D945" s="67"/>
      <c r="E945" s="66"/>
      <c r="F945" s="66"/>
      <c r="G945" s="66"/>
      <c r="H945" s="66"/>
      <c r="I945" s="66"/>
      <c r="J945" s="67"/>
      <c r="K945" s="68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6.5" customHeight="1">
      <c r="A946" s="1"/>
      <c r="B946" s="1"/>
      <c r="C946" s="1"/>
      <c r="D946" s="67"/>
      <c r="E946" s="66"/>
      <c r="F946" s="66"/>
      <c r="G946" s="66"/>
      <c r="H946" s="66"/>
      <c r="I946" s="66"/>
      <c r="J946" s="67"/>
      <c r="K946" s="68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6.5" customHeight="1">
      <c r="A947" s="1"/>
      <c r="B947" s="1"/>
      <c r="C947" s="1"/>
      <c r="D947" s="67"/>
      <c r="E947" s="66"/>
      <c r="F947" s="66"/>
      <c r="G947" s="66"/>
      <c r="H947" s="66"/>
      <c r="I947" s="66"/>
      <c r="J947" s="67"/>
      <c r="K947" s="68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6.5" customHeight="1">
      <c r="A948" s="1"/>
      <c r="B948" s="1"/>
      <c r="C948" s="1"/>
      <c r="D948" s="67"/>
      <c r="E948" s="66"/>
      <c r="F948" s="66"/>
      <c r="G948" s="66"/>
      <c r="H948" s="66"/>
      <c r="I948" s="66"/>
      <c r="J948" s="67"/>
      <c r="K948" s="68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6.5" customHeight="1">
      <c r="A949" s="1"/>
      <c r="B949" s="1"/>
      <c r="C949" s="1"/>
      <c r="D949" s="67"/>
      <c r="E949" s="66"/>
      <c r="F949" s="66"/>
      <c r="G949" s="66"/>
      <c r="H949" s="66"/>
      <c r="I949" s="66"/>
      <c r="J949" s="67"/>
      <c r="K949" s="68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6.5" customHeight="1">
      <c r="A950" s="1"/>
      <c r="B950" s="1"/>
      <c r="C950" s="1"/>
      <c r="D950" s="67"/>
      <c r="E950" s="66"/>
      <c r="F950" s="66"/>
      <c r="G950" s="66"/>
      <c r="H950" s="66"/>
      <c r="I950" s="66"/>
      <c r="J950" s="67"/>
      <c r="K950" s="68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6.5" customHeight="1">
      <c r="A951" s="1"/>
      <c r="B951" s="1"/>
      <c r="C951" s="1"/>
      <c r="D951" s="67"/>
      <c r="E951" s="66"/>
      <c r="F951" s="66"/>
      <c r="G951" s="66"/>
      <c r="H951" s="66"/>
      <c r="I951" s="66"/>
      <c r="J951" s="67"/>
      <c r="K951" s="68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6.5" customHeight="1">
      <c r="A952" s="1"/>
      <c r="B952" s="1"/>
      <c r="C952" s="1"/>
      <c r="D952" s="67"/>
      <c r="E952" s="66"/>
      <c r="F952" s="66"/>
      <c r="G952" s="66"/>
      <c r="H952" s="66"/>
      <c r="I952" s="66"/>
      <c r="J952" s="67"/>
      <c r="K952" s="68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6.5" customHeight="1">
      <c r="A953" s="1"/>
      <c r="B953" s="1"/>
      <c r="C953" s="1"/>
      <c r="D953" s="67"/>
      <c r="E953" s="66"/>
      <c r="F953" s="66"/>
      <c r="G953" s="66"/>
      <c r="H953" s="66"/>
      <c r="I953" s="66"/>
      <c r="J953" s="67"/>
      <c r="K953" s="68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6.5" customHeight="1">
      <c r="A954" s="1"/>
      <c r="B954" s="1"/>
      <c r="C954" s="1"/>
      <c r="D954" s="67"/>
      <c r="E954" s="66"/>
      <c r="F954" s="66"/>
      <c r="G954" s="66"/>
      <c r="H954" s="66"/>
      <c r="I954" s="66"/>
      <c r="J954" s="67"/>
      <c r="K954" s="68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6.5" customHeight="1">
      <c r="A955" s="1"/>
      <c r="B955" s="1"/>
      <c r="C955" s="1"/>
      <c r="D955" s="67"/>
      <c r="E955" s="66"/>
      <c r="F955" s="66"/>
      <c r="G955" s="66"/>
      <c r="H955" s="66"/>
      <c r="I955" s="66"/>
      <c r="J955" s="67"/>
      <c r="K955" s="68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6.5" customHeight="1">
      <c r="A956" s="1"/>
      <c r="B956" s="1"/>
      <c r="C956" s="1"/>
      <c r="D956" s="67"/>
      <c r="E956" s="66"/>
      <c r="F956" s="66"/>
      <c r="G956" s="66"/>
      <c r="H956" s="66"/>
      <c r="I956" s="66"/>
      <c r="J956" s="67"/>
      <c r="K956" s="68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6.5" customHeight="1">
      <c r="A957" s="1"/>
      <c r="B957" s="1"/>
      <c r="C957" s="1"/>
      <c r="D957" s="67"/>
      <c r="E957" s="66"/>
      <c r="F957" s="66"/>
      <c r="G957" s="66"/>
      <c r="H957" s="66"/>
      <c r="I957" s="66"/>
      <c r="J957" s="67"/>
      <c r="K957" s="68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6.5" customHeight="1">
      <c r="A958" s="1"/>
      <c r="B958" s="1"/>
      <c r="C958" s="1"/>
      <c r="D958" s="67"/>
      <c r="E958" s="66"/>
      <c r="F958" s="66"/>
      <c r="G958" s="66"/>
      <c r="H958" s="66"/>
      <c r="I958" s="66"/>
      <c r="J958" s="67"/>
      <c r="K958" s="68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6.5" customHeight="1">
      <c r="A959" s="1"/>
      <c r="B959" s="1"/>
      <c r="C959" s="1"/>
      <c r="D959" s="67"/>
      <c r="E959" s="66"/>
      <c r="F959" s="66"/>
      <c r="G959" s="66"/>
      <c r="H959" s="66"/>
      <c r="I959" s="66"/>
      <c r="J959" s="67"/>
      <c r="K959" s="68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6.5" customHeight="1">
      <c r="A960" s="1"/>
      <c r="B960" s="1"/>
      <c r="C960" s="1"/>
      <c r="D960" s="67"/>
      <c r="E960" s="66"/>
      <c r="F960" s="66"/>
      <c r="G960" s="66"/>
      <c r="H960" s="66"/>
      <c r="I960" s="66"/>
      <c r="J960" s="67"/>
      <c r="K960" s="68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6.5" customHeight="1">
      <c r="A961" s="1"/>
      <c r="B961" s="1"/>
      <c r="C961" s="1"/>
      <c r="D961" s="67"/>
      <c r="E961" s="66"/>
      <c r="F961" s="66"/>
      <c r="G961" s="66"/>
      <c r="H961" s="66"/>
      <c r="I961" s="66"/>
      <c r="J961" s="67"/>
      <c r="K961" s="68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6.5" customHeight="1">
      <c r="A962" s="1"/>
      <c r="B962" s="1"/>
      <c r="C962" s="1"/>
      <c r="D962" s="67"/>
      <c r="E962" s="66"/>
      <c r="F962" s="66"/>
      <c r="G962" s="66"/>
      <c r="H962" s="66"/>
      <c r="I962" s="66"/>
      <c r="J962" s="67"/>
      <c r="K962" s="68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6.5" customHeight="1">
      <c r="A963" s="1"/>
      <c r="B963" s="1"/>
      <c r="C963" s="1"/>
      <c r="D963" s="67"/>
      <c r="E963" s="66"/>
      <c r="F963" s="66"/>
      <c r="G963" s="66"/>
      <c r="H963" s="66"/>
      <c r="I963" s="66"/>
      <c r="J963" s="67"/>
      <c r="K963" s="68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6.5" customHeight="1">
      <c r="A964" s="1"/>
      <c r="B964" s="1"/>
      <c r="C964" s="1"/>
      <c r="D964" s="67"/>
      <c r="E964" s="66"/>
      <c r="F964" s="66"/>
      <c r="G964" s="66"/>
      <c r="H964" s="66"/>
      <c r="I964" s="66"/>
      <c r="J964" s="67"/>
      <c r="K964" s="68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6.5" customHeight="1">
      <c r="A965" s="1"/>
      <c r="B965" s="1"/>
      <c r="C965" s="1"/>
      <c r="D965" s="67"/>
      <c r="E965" s="66"/>
      <c r="F965" s="66"/>
      <c r="G965" s="66"/>
      <c r="H965" s="66"/>
      <c r="I965" s="66"/>
      <c r="J965" s="67"/>
      <c r="K965" s="68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6.5" customHeight="1">
      <c r="A966" s="1"/>
      <c r="B966" s="1"/>
      <c r="C966" s="1"/>
      <c r="D966" s="67"/>
      <c r="E966" s="66"/>
      <c r="F966" s="66"/>
      <c r="G966" s="66"/>
      <c r="H966" s="66"/>
      <c r="I966" s="66"/>
      <c r="J966" s="67"/>
      <c r="K966" s="68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6.5" customHeight="1">
      <c r="A967" s="1"/>
      <c r="B967" s="1"/>
      <c r="C967" s="1"/>
      <c r="D967" s="67"/>
      <c r="E967" s="66"/>
      <c r="F967" s="66"/>
      <c r="G967" s="66"/>
      <c r="H967" s="66"/>
      <c r="I967" s="66"/>
      <c r="J967" s="67"/>
      <c r="K967" s="68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6.5" customHeight="1">
      <c r="A968" s="1"/>
      <c r="B968" s="1"/>
      <c r="C968" s="1"/>
      <c r="D968" s="67"/>
      <c r="E968" s="66"/>
      <c r="F968" s="66"/>
      <c r="G968" s="66"/>
      <c r="H968" s="66"/>
      <c r="I968" s="66"/>
      <c r="J968" s="67"/>
      <c r="K968" s="68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6.5" customHeight="1">
      <c r="A969" s="1"/>
      <c r="B969" s="1"/>
      <c r="C969" s="1"/>
      <c r="D969" s="67"/>
      <c r="E969" s="66"/>
      <c r="F969" s="66"/>
      <c r="G969" s="66"/>
      <c r="H969" s="66"/>
      <c r="I969" s="66"/>
      <c r="J969" s="67"/>
      <c r="K969" s="68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6.5" customHeight="1">
      <c r="A970" s="1"/>
      <c r="B970" s="1"/>
      <c r="C970" s="1"/>
      <c r="D970" s="67"/>
      <c r="E970" s="66"/>
      <c r="F970" s="66"/>
      <c r="G970" s="66"/>
      <c r="H970" s="66"/>
      <c r="I970" s="66"/>
      <c r="J970" s="67"/>
      <c r="K970" s="68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6.5" customHeight="1">
      <c r="A971" s="1"/>
      <c r="B971" s="1"/>
      <c r="C971" s="1"/>
      <c r="D971" s="67"/>
      <c r="E971" s="66"/>
      <c r="F971" s="66"/>
      <c r="G971" s="66"/>
      <c r="H971" s="66"/>
      <c r="I971" s="66"/>
      <c r="J971" s="67"/>
      <c r="K971" s="68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6.5" customHeight="1">
      <c r="A972" s="1"/>
      <c r="B972" s="1"/>
      <c r="C972" s="1"/>
      <c r="D972" s="67"/>
      <c r="E972" s="66"/>
      <c r="F972" s="66"/>
      <c r="G972" s="66"/>
      <c r="H972" s="66"/>
      <c r="I972" s="66"/>
      <c r="J972" s="67"/>
      <c r="K972" s="68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6.5" customHeight="1">
      <c r="A973" s="1"/>
      <c r="B973" s="1"/>
      <c r="C973" s="1"/>
      <c r="D973" s="67"/>
      <c r="E973" s="66"/>
      <c r="F973" s="66"/>
      <c r="G973" s="66"/>
      <c r="H973" s="66"/>
      <c r="I973" s="66"/>
      <c r="J973" s="67"/>
      <c r="K973" s="68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6.5" customHeight="1">
      <c r="A974" s="1"/>
      <c r="B974" s="1"/>
      <c r="C974" s="1"/>
      <c r="D974" s="67"/>
      <c r="E974" s="66"/>
      <c r="F974" s="66"/>
      <c r="G974" s="66"/>
      <c r="H974" s="66"/>
      <c r="I974" s="66"/>
      <c r="J974" s="67"/>
      <c r="K974" s="68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6.5" customHeight="1">
      <c r="A975" s="1"/>
      <c r="B975" s="1"/>
      <c r="C975" s="1"/>
      <c r="D975" s="67"/>
      <c r="E975" s="66"/>
      <c r="F975" s="66"/>
      <c r="G975" s="66"/>
      <c r="H975" s="66"/>
      <c r="I975" s="66"/>
      <c r="J975" s="67"/>
      <c r="K975" s="68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6.5" customHeight="1">
      <c r="A976" s="1"/>
      <c r="B976" s="1"/>
      <c r="C976" s="1"/>
      <c r="D976" s="67"/>
      <c r="E976" s="66"/>
      <c r="F976" s="66"/>
      <c r="G976" s="66"/>
      <c r="H976" s="66"/>
      <c r="I976" s="66"/>
      <c r="J976" s="67"/>
      <c r="K976" s="68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6.5" customHeight="1">
      <c r="A977" s="1"/>
      <c r="B977" s="1"/>
      <c r="C977" s="1"/>
      <c r="D977" s="67"/>
      <c r="E977" s="66"/>
      <c r="F977" s="66"/>
      <c r="G977" s="66"/>
      <c r="H977" s="66"/>
      <c r="I977" s="66"/>
      <c r="J977" s="67"/>
      <c r="K977" s="68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6.5" customHeight="1">
      <c r="A978" s="1"/>
      <c r="B978" s="1"/>
      <c r="C978" s="1"/>
      <c r="D978" s="67"/>
      <c r="E978" s="66"/>
      <c r="F978" s="66"/>
      <c r="G978" s="66"/>
      <c r="H978" s="66"/>
      <c r="I978" s="66"/>
      <c r="J978" s="67"/>
      <c r="K978" s="68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6.5" customHeight="1">
      <c r="A979" s="1"/>
      <c r="B979" s="1"/>
      <c r="C979" s="1"/>
      <c r="D979" s="67"/>
      <c r="E979" s="66"/>
      <c r="F979" s="66"/>
      <c r="G979" s="66"/>
      <c r="H979" s="66"/>
      <c r="I979" s="66"/>
      <c r="J979" s="67"/>
      <c r="K979" s="68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6.5" customHeight="1">
      <c r="A980" s="1"/>
      <c r="B980" s="1"/>
      <c r="C980" s="1"/>
      <c r="D980" s="67"/>
      <c r="E980" s="66"/>
      <c r="F980" s="66"/>
      <c r="G980" s="66"/>
      <c r="H980" s="66"/>
      <c r="I980" s="66"/>
      <c r="J980" s="67"/>
      <c r="K980" s="68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6.5" customHeight="1">
      <c r="A981" s="1"/>
      <c r="B981" s="1"/>
      <c r="C981" s="1"/>
      <c r="D981" s="67"/>
      <c r="E981" s="66"/>
      <c r="F981" s="66"/>
      <c r="G981" s="66"/>
      <c r="H981" s="66"/>
      <c r="I981" s="66"/>
      <c r="J981" s="67"/>
      <c r="K981" s="68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6.5" customHeight="1">
      <c r="A982" s="1"/>
      <c r="B982" s="1"/>
      <c r="C982" s="1"/>
      <c r="D982" s="67"/>
      <c r="E982" s="66"/>
      <c r="F982" s="66"/>
      <c r="G982" s="66"/>
      <c r="H982" s="66"/>
      <c r="I982" s="66"/>
      <c r="J982" s="67"/>
      <c r="K982" s="68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6.5" customHeight="1">
      <c r="A983" s="1"/>
      <c r="B983" s="1"/>
      <c r="C983" s="1"/>
      <c r="D983" s="67"/>
      <c r="E983" s="66"/>
      <c r="F983" s="66"/>
      <c r="G983" s="66"/>
      <c r="H983" s="66"/>
      <c r="I983" s="66"/>
      <c r="J983" s="67"/>
      <c r="K983" s="68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6.5" customHeight="1">
      <c r="A984" s="1"/>
      <c r="B984" s="1"/>
      <c r="C984" s="1"/>
      <c r="D984" s="67"/>
      <c r="E984" s="66"/>
      <c r="F984" s="66"/>
      <c r="G984" s="66"/>
      <c r="H984" s="66"/>
      <c r="I984" s="66"/>
      <c r="J984" s="67"/>
      <c r="K984" s="68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6.5" customHeight="1">
      <c r="A985" s="1"/>
      <c r="B985" s="1"/>
      <c r="C985" s="1"/>
      <c r="D985" s="67"/>
      <c r="E985" s="66"/>
      <c r="F985" s="66"/>
      <c r="G985" s="66"/>
      <c r="H985" s="66"/>
      <c r="I985" s="66"/>
      <c r="J985" s="67"/>
      <c r="K985" s="68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6.5" customHeight="1">
      <c r="A986" s="1"/>
      <c r="B986" s="1"/>
      <c r="C986" s="1"/>
      <c r="D986" s="67"/>
      <c r="E986" s="66"/>
      <c r="F986" s="66"/>
      <c r="G986" s="66"/>
      <c r="H986" s="66"/>
      <c r="I986" s="66"/>
      <c r="J986" s="67"/>
      <c r="K986" s="68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6.5" customHeight="1">
      <c r="A987" s="1"/>
      <c r="B987" s="1"/>
      <c r="C987" s="1"/>
      <c r="D987" s="67"/>
      <c r="E987" s="66"/>
      <c r="F987" s="66"/>
      <c r="G987" s="66"/>
      <c r="H987" s="66"/>
      <c r="I987" s="66"/>
      <c r="J987" s="67"/>
      <c r="K987" s="68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6.5" customHeight="1">
      <c r="A988" s="1"/>
      <c r="B988" s="1"/>
      <c r="C988" s="1"/>
      <c r="D988" s="67"/>
      <c r="E988" s="66"/>
      <c r="F988" s="66"/>
      <c r="G988" s="66"/>
      <c r="H988" s="66"/>
      <c r="I988" s="66"/>
      <c r="J988" s="67"/>
      <c r="K988" s="68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6.5" customHeight="1">
      <c r="A989" s="1"/>
      <c r="B989" s="1"/>
      <c r="C989" s="1"/>
      <c r="D989" s="67"/>
      <c r="E989" s="66"/>
      <c r="F989" s="66"/>
      <c r="G989" s="66"/>
      <c r="H989" s="66"/>
      <c r="I989" s="66"/>
      <c r="J989" s="67"/>
      <c r="K989" s="68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6.5" customHeight="1">
      <c r="A990" s="1"/>
      <c r="B990" s="1"/>
      <c r="C990" s="1"/>
      <c r="D990" s="67"/>
      <c r="E990" s="66"/>
      <c r="F990" s="66"/>
      <c r="G990" s="66"/>
      <c r="H990" s="66"/>
      <c r="I990" s="66"/>
      <c r="J990" s="67"/>
      <c r="K990" s="68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6.5" customHeight="1">
      <c r="A991" s="1"/>
      <c r="B991" s="1"/>
      <c r="C991" s="1"/>
      <c r="D991" s="67"/>
      <c r="E991" s="66"/>
      <c r="F991" s="66"/>
      <c r="G991" s="66"/>
      <c r="H991" s="66"/>
      <c r="I991" s="66"/>
      <c r="J991" s="67"/>
      <c r="K991" s="68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6.5" customHeight="1">
      <c r="A992" s="1"/>
      <c r="B992" s="1"/>
      <c r="C992" s="1"/>
      <c r="D992" s="67"/>
      <c r="E992" s="66"/>
      <c r="F992" s="66"/>
      <c r="G992" s="66"/>
      <c r="H992" s="66"/>
      <c r="I992" s="66"/>
      <c r="J992" s="67"/>
      <c r="K992" s="68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6.5" customHeight="1">
      <c r="A993" s="1"/>
      <c r="B993" s="1"/>
      <c r="C993" s="1"/>
      <c r="D993" s="67"/>
      <c r="E993" s="66"/>
      <c r="F993" s="66"/>
      <c r="G993" s="66"/>
      <c r="H993" s="66"/>
      <c r="I993" s="66"/>
      <c r="J993" s="67"/>
      <c r="K993" s="68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6.5" customHeight="1">
      <c r="A994" s="1"/>
      <c r="B994" s="1"/>
      <c r="C994" s="1"/>
      <c r="D994" s="67"/>
      <c r="E994" s="66"/>
      <c r="F994" s="66"/>
      <c r="G994" s="66"/>
      <c r="H994" s="66"/>
      <c r="I994" s="66"/>
      <c r="J994" s="67"/>
      <c r="K994" s="68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6.5" customHeight="1">
      <c r="A995" s="1"/>
      <c r="B995" s="1"/>
      <c r="C995" s="1"/>
      <c r="D995" s="67"/>
      <c r="E995" s="66"/>
      <c r="F995" s="66"/>
      <c r="G995" s="66"/>
      <c r="H995" s="66"/>
      <c r="I995" s="66"/>
      <c r="J995" s="67"/>
      <c r="K995" s="68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6.5" customHeight="1">
      <c r="A996" s="1"/>
      <c r="B996" s="1"/>
      <c r="C996" s="1"/>
      <c r="D996" s="67"/>
      <c r="E996" s="66"/>
      <c r="F996" s="66"/>
      <c r="G996" s="66"/>
      <c r="H996" s="66"/>
      <c r="I996" s="66"/>
      <c r="J996" s="67"/>
      <c r="K996" s="68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6.5" customHeight="1">
      <c r="A997" s="1"/>
      <c r="B997" s="1"/>
      <c r="C997" s="1"/>
      <c r="D997" s="67"/>
      <c r="E997" s="66"/>
      <c r="F997" s="66"/>
      <c r="G997" s="66"/>
      <c r="H997" s="66"/>
      <c r="I997" s="66"/>
      <c r="J997" s="67"/>
      <c r="K997" s="68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6.5" customHeight="1">
      <c r="A998" s="1"/>
      <c r="B998" s="1"/>
      <c r="C998" s="1"/>
      <c r="D998" s="67"/>
      <c r="E998" s="66"/>
      <c r="F998" s="66"/>
      <c r="G998" s="66"/>
      <c r="H998" s="66"/>
      <c r="I998" s="66"/>
      <c r="J998" s="67"/>
      <c r="K998" s="68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6.5" customHeight="1">
      <c r="A999" s="1"/>
      <c r="B999" s="1"/>
      <c r="C999" s="1"/>
      <c r="D999" s="67"/>
      <c r="E999" s="66"/>
      <c r="F999" s="66"/>
      <c r="G999" s="66"/>
      <c r="H999" s="66"/>
      <c r="I999" s="66"/>
      <c r="J999" s="67"/>
      <c r="K999" s="68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6.5" customHeight="1">
      <c r="A1000" s="1"/>
      <c r="B1000" s="1"/>
      <c r="C1000" s="1"/>
      <c r="D1000" s="67"/>
      <c r="E1000" s="66"/>
      <c r="F1000" s="66"/>
      <c r="G1000" s="66"/>
      <c r="H1000" s="66"/>
      <c r="I1000" s="66"/>
      <c r="J1000" s="67"/>
      <c r="K1000" s="68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4">
    <mergeCell ref="B32:G32"/>
    <mergeCell ref="B33:G33"/>
    <mergeCell ref="B1:I1"/>
    <mergeCell ref="D5:E5"/>
    <mergeCell ref="D10:E10"/>
    <mergeCell ref="D15:E15"/>
    <mergeCell ref="D20:E20"/>
    <mergeCell ref="D21:I22"/>
    <mergeCell ref="D25:E25"/>
    <mergeCell ref="B28:G28"/>
    <mergeCell ref="H28:K28"/>
    <mergeCell ref="B29:G29"/>
    <mergeCell ref="B30:G30"/>
    <mergeCell ref="B31:G31"/>
  </mergeCells>
  <phoneticPr fontId="78" type="noConversion"/>
  <printOptions horizontalCentered="1" verticalCentered="1"/>
  <pageMargins left="7.874015748031496E-2" right="7.874015748031496E-2" top="7.874015748031496E-2" bottom="7.874015748031496E-2" header="0" footer="0"/>
  <pageSetup paperSize="9" scale="7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000"/>
  <sheetViews>
    <sheetView topLeftCell="K8" zoomScale="90" zoomScaleNormal="90" workbookViewId="0">
      <selection activeCell="Y24" sqref="Y24"/>
    </sheetView>
  </sheetViews>
  <sheetFormatPr defaultColWidth="14.44140625" defaultRowHeight="15" customHeight="1"/>
  <cols>
    <col min="1" max="1" width="4.6640625" customWidth="1"/>
    <col min="2" max="2" width="5.6640625" customWidth="1"/>
    <col min="3" max="3" width="10" customWidth="1"/>
    <col min="4" max="4" width="7.33203125" customWidth="1"/>
    <col min="5" max="5" width="7.44140625" customWidth="1"/>
    <col min="6" max="8" width="4.6640625" hidden="1" customWidth="1"/>
    <col min="9" max="9" width="5.6640625" customWidth="1"/>
    <col min="10" max="10" width="10.109375" customWidth="1"/>
    <col min="11" max="11" width="7.33203125" customWidth="1"/>
    <col min="12" max="12" width="7.44140625" customWidth="1"/>
    <col min="13" max="15" width="4.6640625" hidden="1" customWidth="1"/>
    <col min="16" max="16" width="5.6640625" customWidth="1"/>
    <col min="17" max="17" width="10.109375" customWidth="1"/>
    <col min="18" max="18" width="7.109375" customWidth="1"/>
    <col min="19" max="19" width="7.44140625" customWidth="1"/>
    <col min="20" max="22" width="4.6640625" hidden="1" customWidth="1"/>
    <col min="23" max="23" width="5.6640625" customWidth="1"/>
    <col min="24" max="24" width="11.44140625" customWidth="1"/>
    <col min="25" max="25" width="7.6640625" customWidth="1"/>
    <col min="26" max="26" width="8.109375" customWidth="1"/>
    <col min="27" max="29" width="4.6640625" hidden="1" customWidth="1"/>
    <col min="30" max="30" width="5.6640625" customWidth="1"/>
    <col min="31" max="31" width="10" customWidth="1"/>
    <col min="32" max="32" width="7.33203125" customWidth="1"/>
    <col min="33" max="33" width="7.6640625" customWidth="1"/>
    <col min="34" max="36" width="4.6640625" hidden="1" customWidth="1"/>
    <col min="37" max="37" width="4" customWidth="1"/>
    <col min="38" max="38" width="22.6640625" customWidth="1"/>
    <col min="39" max="52" width="8.6640625" customWidth="1"/>
  </cols>
  <sheetData>
    <row r="1" spans="1:52" ht="13.5" customHeight="1">
      <c r="A1" s="396" t="s">
        <v>103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  <c r="R1" s="397"/>
      <c r="S1" s="397"/>
      <c r="T1" s="397"/>
      <c r="U1" s="397"/>
      <c r="V1" s="397"/>
      <c r="W1" s="397"/>
      <c r="X1" s="397"/>
      <c r="Y1" s="397"/>
      <c r="Z1" s="397"/>
      <c r="AA1" s="397"/>
      <c r="AB1" s="397"/>
      <c r="AC1" s="397"/>
      <c r="AD1" s="397"/>
      <c r="AE1" s="397"/>
      <c r="AF1" s="397"/>
      <c r="AG1" s="397"/>
    </row>
    <row r="2" spans="1:52" ht="24" customHeight="1">
      <c r="A2" s="398" t="s">
        <v>104</v>
      </c>
      <c r="B2" s="397"/>
      <c r="C2" s="399" t="s">
        <v>105</v>
      </c>
      <c r="D2" s="400"/>
      <c r="E2" s="400"/>
      <c r="F2" s="400"/>
      <c r="G2" s="400"/>
      <c r="H2" s="400"/>
      <c r="I2" s="400"/>
      <c r="J2" s="400"/>
      <c r="K2" s="400"/>
      <c r="L2" s="400"/>
      <c r="M2" s="71"/>
      <c r="N2" s="71"/>
      <c r="O2" s="71"/>
      <c r="P2" s="70" t="s">
        <v>106</v>
      </c>
      <c r="Q2" s="70"/>
      <c r="R2" s="72"/>
      <c r="S2" s="70"/>
      <c r="T2" s="71"/>
      <c r="U2" s="71"/>
      <c r="V2" s="71"/>
      <c r="W2" s="70"/>
      <c r="X2" s="70" t="s">
        <v>107</v>
      </c>
      <c r="Y2" s="73"/>
      <c r="Z2" s="70"/>
      <c r="AA2" s="71"/>
      <c r="AB2" s="71"/>
      <c r="AC2" s="71"/>
      <c r="AD2" s="73"/>
      <c r="AE2" s="73"/>
      <c r="AF2" s="70"/>
      <c r="AG2" s="73"/>
      <c r="AH2" s="71"/>
      <c r="AI2" s="401"/>
      <c r="AJ2" s="397"/>
      <c r="AK2" s="397"/>
      <c r="AL2" s="397"/>
      <c r="AM2" s="397"/>
      <c r="AN2" s="397"/>
      <c r="AO2" s="397"/>
      <c r="AP2" s="397"/>
      <c r="AQ2" s="397"/>
      <c r="AR2" s="397"/>
      <c r="AS2" s="397"/>
      <c r="AT2" s="397"/>
      <c r="AU2" s="397"/>
      <c r="AV2" s="397"/>
      <c r="AW2" s="397"/>
      <c r="AX2" s="397"/>
      <c r="AY2" s="397"/>
      <c r="AZ2" s="397"/>
    </row>
    <row r="3" spans="1:52" ht="13.5" customHeight="1">
      <c r="A3" s="74" t="s">
        <v>1</v>
      </c>
      <c r="B3" s="402" t="s">
        <v>108</v>
      </c>
      <c r="C3" s="403"/>
      <c r="D3" s="403"/>
      <c r="E3" s="389"/>
      <c r="F3" s="75"/>
      <c r="G3" s="75"/>
      <c r="H3" s="75"/>
      <c r="I3" s="402" t="s">
        <v>109</v>
      </c>
      <c r="J3" s="403"/>
      <c r="K3" s="403"/>
      <c r="L3" s="389"/>
      <c r="M3" s="75"/>
      <c r="N3" s="75"/>
      <c r="O3" s="75"/>
      <c r="P3" s="402" t="s">
        <v>110</v>
      </c>
      <c r="Q3" s="403"/>
      <c r="R3" s="403"/>
      <c r="S3" s="389"/>
      <c r="T3" s="75"/>
      <c r="U3" s="75"/>
      <c r="V3" s="75"/>
      <c r="W3" s="402" t="s">
        <v>111</v>
      </c>
      <c r="X3" s="403"/>
      <c r="Y3" s="403"/>
      <c r="Z3" s="389"/>
      <c r="AA3" s="75"/>
      <c r="AB3" s="75"/>
      <c r="AC3" s="75"/>
      <c r="AD3" s="410" t="s">
        <v>112</v>
      </c>
      <c r="AE3" s="403"/>
      <c r="AF3" s="403"/>
      <c r="AG3" s="389"/>
      <c r="AH3" s="75"/>
      <c r="AI3" s="75"/>
      <c r="AJ3" s="75"/>
    </row>
    <row r="4" spans="1:52" ht="13.5" customHeight="1">
      <c r="A4" s="74" t="s">
        <v>113</v>
      </c>
      <c r="B4" s="77"/>
      <c r="C4" s="74" t="s">
        <v>114</v>
      </c>
      <c r="D4" s="78" t="s">
        <v>115</v>
      </c>
      <c r="E4" s="77" t="s">
        <v>116</v>
      </c>
      <c r="F4" s="79" t="s">
        <v>117</v>
      </c>
      <c r="G4" s="79" t="s">
        <v>118</v>
      </c>
      <c r="H4" s="79" t="s">
        <v>119</v>
      </c>
      <c r="I4" s="77"/>
      <c r="J4" s="74" t="s">
        <v>114</v>
      </c>
      <c r="K4" s="78" t="s">
        <v>115</v>
      </c>
      <c r="L4" s="77" t="s">
        <v>116</v>
      </c>
      <c r="M4" s="79" t="s">
        <v>117</v>
      </c>
      <c r="N4" s="79" t="s">
        <v>118</v>
      </c>
      <c r="O4" s="79" t="s">
        <v>119</v>
      </c>
      <c r="P4" s="77" t="s">
        <v>120</v>
      </c>
      <c r="Q4" s="74" t="s">
        <v>114</v>
      </c>
      <c r="R4" s="78" t="s">
        <v>115</v>
      </c>
      <c r="S4" s="77" t="s">
        <v>116</v>
      </c>
      <c r="T4" s="79" t="s">
        <v>117</v>
      </c>
      <c r="U4" s="79" t="s">
        <v>118</v>
      </c>
      <c r="V4" s="79" t="s">
        <v>119</v>
      </c>
      <c r="W4" s="77" t="s">
        <v>120</v>
      </c>
      <c r="X4" s="74" t="s">
        <v>114</v>
      </c>
      <c r="Y4" s="78" t="s">
        <v>115</v>
      </c>
      <c r="Z4" s="77" t="s">
        <v>116</v>
      </c>
      <c r="AA4" s="79" t="s">
        <v>117</v>
      </c>
      <c r="AB4" s="79" t="s">
        <v>118</v>
      </c>
      <c r="AC4" s="79" t="s">
        <v>119</v>
      </c>
      <c r="AD4" s="77" t="s">
        <v>120</v>
      </c>
      <c r="AE4" s="74" t="s">
        <v>114</v>
      </c>
      <c r="AF4" s="78" t="s">
        <v>115</v>
      </c>
      <c r="AG4" s="77" t="s">
        <v>116</v>
      </c>
      <c r="AH4" s="79" t="s">
        <v>117</v>
      </c>
      <c r="AI4" s="79" t="s">
        <v>118</v>
      </c>
      <c r="AJ4" s="80" t="s">
        <v>119</v>
      </c>
    </row>
    <row r="5" spans="1:52" ht="16.5" customHeight="1">
      <c r="A5" s="418" t="s">
        <v>3</v>
      </c>
      <c r="B5" s="404"/>
      <c r="C5" s="81"/>
      <c r="D5" s="82"/>
      <c r="E5" s="82"/>
      <c r="F5" s="83">
        <v>4.5</v>
      </c>
      <c r="G5" s="84"/>
      <c r="H5" s="84"/>
      <c r="I5" s="414" t="s">
        <v>16</v>
      </c>
      <c r="J5" s="85" t="s">
        <v>121</v>
      </c>
      <c r="K5" s="86">
        <v>52</v>
      </c>
      <c r="L5" s="86">
        <v>35</v>
      </c>
      <c r="M5" s="87">
        <v>4.5</v>
      </c>
      <c r="N5" s="88"/>
      <c r="O5" s="88"/>
      <c r="P5" s="411" t="s">
        <v>122</v>
      </c>
      <c r="Q5" s="85" t="s">
        <v>123</v>
      </c>
      <c r="R5" s="89">
        <v>70</v>
      </c>
      <c r="S5" s="86">
        <v>55</v>
      </c>
      <c r="T5" s="90">
        <v>4.5</v>
      </c>
      <c r="U5" s="91"/>
      <c r="V5" s="91"/>
      <c r="W5" s="412" t="s">
        <v>16</v>
      </c>
      <c r="X5" s="92" t="s">
        <v>121</v>
      </c>
      <c r="Y5" s="93">
        <v>52</v>
      </c>
      <c r="Z5" s="93">
        <v>35</v>
      </c>
      <c r="AA5" s="83">
        <v>4.5</v>
      </c>
      <c r="AB5" s="91"/>
      <c r="AC5" s="91"/>
      <c r="AD5" s="404" t="s">
        <v>123</v>
      </c>
      <c r="AE5" s="92" t="s">
        <v>121</v>
      </c>
      <c r="AF5" s="93">
        <v>71</v>
      </c>
      <c r="AG5" s="93">
        <v>50</v>
      </c>
      <c r="AH5" s="83">
        <v>4.5</v>
      </c>
      <c r="AI5" s="91"/>
      <c r="AJ5" s="91"/>
      <c r="AK5" s="94"/>
      <c r="AL5" s="70"/>
      <c r="AM5" s="95"/>
      <c r="AN5" s="95"/>
    </row>
    <row r="6" spans="1:52" ht="16.5" customHeight="1">
      <c r="A6" s="405"/>
      <c r="B6" s="405"/>
      <c r="C6" s="81"/>
      <c r="D6" s="82"/>
      <c r="E6" s="82"/>
      <c r="F6" s="83"/>
      <c r="G6" s="83"/>
      <c r="H6" s="96"/>
      <c r="I6" s="405"/>
      <c r="J6" s="85" t="s">
        <v>124</v>
      </c>
      <c r="K6" s="86">
        <v>22</v>
      </c>
      <c r="L6" s="86">
        <v>15</v>
      </c>
      <c r="M6" s="87"/>
      <c r="N6" s="87"/>
      <c r="O6" s="97"/>
      <c r="P6" s="405"/>
      <c r="Q6" s="98" t="s">
        <v>125</v>
      </c>
      <c r="R6" s="89">
        <f t="shared" ref="R6:R10" si="0">S6/720*1000</f>
        <v>58.333333333333336</v>
      </c>
      <c r="S6" s="99">
        <v>42</v>
      </c>
      <c r="T6" s="100"/>
      <c r="U6" s="101">
        <f>R6/35</f>
        <v>1.6666666666666667</v>
      </c>
      <c r="V6" s="91"/>
      <c r="W6" s="405"/>
      <c r="X6" s="92" t="s">
        <v>124</v>
      </c>
      <c r="Y6" s="93">
        <v>22</v>
      </c>
      <c r="Z6" s="93">
        <v>15</v>
      </c>
      <c r="AA6" s="100"/>
      <c r="AB6" s="100"/>
      <c r="AC6" s="91"/>
      <c r="AD6" s="405"/>
      <c r="AE6" s="92"/>
      <c r="AF6" s="93"/>
      <c r="AG6" s="93"/>
      <c r="AH6" s="100"/>
      <c r="AI6" s="100"/>
      <c r="AJ6" s="91"/>
      <c r="AK6" s="94"/>
      <c r="AL6" s="102"/>
      <c r="AM6" s="103"/>
      <c r="AN6" s="67"/>
    </row>
    <row r="7" spans="1:52" ht="16.5" customHeight="1">
      <c r="A7" s="406"/>
      <c r="B7" s="406"/>
      <c r="C7" s="104"/>
      <c r="D7" s="82"/>
      <c r="E7" s="82"/>
      <c r="F7" s="83"/>
      <c r="G7" s="96"/>
      <c r="H7" s="96"/>
      <c r="I7" s="406"/>
      <c r="J7" s="85"/>
      <c r="K7" s="86"/>
      <c r="L7" s="86"/>
      <c r="M7" s="87"/>
      <c r="N7" s="97"/>
      <c r="O7" s="97"/>
      <c r="P7" s="405"/>
      <c r="Q7" s="98" t="s">
        <v>126</v>
      </c>
      <c r="R7" s="89">
        <f t="shared" si="0"/>
        <v>16.666666666666668</v>
      </c>
      <c r="S7" s="99">
        <v>12</v>
      </c>
      <c r="T7" s="100"/>
      <c r="U7" s="101">
        <f>R7/50</f>
        <v>0.33333333333333337</v>
      </c>
      <c r="V7" s="105"/>
      <c r="W7" s="406"/>
      <c r="X7" s="106"/>
      <c r="Y7" s="107"/>
      <c r="Z7" s="93"/>
      <c r="AA7" s="100"/>
      <c r="AB7" s="108"/>
      <c r="AC7" s="91"/>
      <c r="AD7" s="406"/>
      <c r="AE7" s="109"/>
      <c r="AF7" s="93"/>
      <c r="AG7" s="93"/>
      <c r="AH7" s="100"/>
      <c r="AI7" s="108"/>
      <c r="AJ7" s="91"/>
      <c r="AK7" s="94"/>
      <c r="AL7" s="110"/>
      <c r="AM7" s="111"/>
      <c r="AN7" s="111"/>
    </row>
    <row r="8" spans="1:52" ht="16.5" customHeight="1">
      <c r="A8" s="418" t="s">
        <v>127</v>
      </c>
      <c r="B8" s="413">
        <f>月菜單!E3</f>
        <v>0</v>
      </c>
      <c r="C8" s="112"/>
      <c r="D8" s="113"/>
      <c r="E8" s="114"/>
      <c r="F8" s="83"/>
      <c r="G8" s="90">
        <f>D8/35</f>
        <v>0</v>
      </c>
      <c r="H8" s="90"/>
      <c r="I8" s="411">
        <f>月菜單!E4</f>
        <v>0</v>
      </c>
      <c r="J8" s="115" t="s">
        <v>128</v>
      </c>
      <c r="K8" s="89">
        <f t="shared" ref="K8:K10" si="1">L8/720*1000</f>
        <v>83.333333333333329</v>
      </c>
      <c r="L8" s="116">
        <v>60</v>
      </c>
      <c r="M8" s="87"/>
      <c r="N8" s="117">
        <f>K8/40*0.85</f>
        <v>1.770833333333333</v>
      </c>
      <c r="O8" s="117"/>
      <c r="P8" s="405"/>
      <c r="Q8" s="98" t="s">
        <v>129</v>
      </c>
      <c r="R8" s="89">
        <f t="shared" si="0"/>
        <v>16.666666666666668</v>
      </c>
      <c r="S8" s="99">
        <v>12</v>
      </c>
      <c r="T8" s="90"/>
      <c r="U8" s="101"/>
      <c r="V8" s="105">
        <f t="shared" ref="V8:V10" si="2">R8/100</f>
        <v>0.16666666666666669</v>
      </c>
      <c r="W8" s="407" t="str">
        <f>月菜單!E6</f>
        <v>魚丸滷肉燥</v>
      </c>
      <c r="X8" s="118" t="s">
        <v>130</v>
      </c>
      <c r="Y8" s="113">
        <f t="shared" ref="Y8:Y11" si="3">Z8/713*1000</f>
        <v>58.906030855539967</v>
      </c>
      <c r="Z8" s="119">
        <v>42</v>
      </c>
      <c r="AA8" s="100"/>
      <c r="AB8" s="101">
        <f>Y8/35</f>
        <v>1.6830294530154277</v>
      </c>
      <c r="AC8" s="101"/>
      <c r="AD8" s="407" t="str">
        <f>月菜單!E7</f>
        <v>鳳梨雞丁</v>
      </c>
      <c r="AE8" s="120" t="s">
        <v>128</v>
      </c>
      <c r="AF8" s="113">
        <f t="shared" ref="AF8:AF10" si="4">AG8/713*1000</f>
        <v>78.541374474053299</v>
      </c>
      <c r="AG8" s="93">
        <v>56</v>
      </c>
      <c r="AH8" s="100"/>
      <c r="AI8" s="101">
        <f>AF8/40*0.85</f>
        <v>1.6690042075736327</v>
      </c>
      <c r="AJ8" s="101"/>
      <c r="AK8" s="94"/>
      <c r="AL8" s="111"/>
      <c r="AM8" s="111"/>
      <c r="AN8" s="111"/>
    </row>
    <row r="9" spans="1:52" ht="16.5" customHeight="1">
      <c r="A9" s="405"/>
      <c r="B9" s="405"/>
      <c r="C9" s="112"/>
      <c r="D9" s="113"/>
      <c r="E9" s="114"/>
      <c r="F9" s="90"/>
      <c r="G9" s="121"/>
      <c r="H9" s="122">
        <f t="shared" ref="H9:H11" si="5">D9/100</f>
        <v>0</v>
      </c>
      <c r="I9" s="405"/>
      <c r="J9" s="115" t="s">
        <v>131</v>
      </c>
      <c r="K9" s="89">
        <f t="shared" si="1"/>
        <v>20.833333333333332</v>
      </c>
      <c r="L9" s="116">
        <v>15</v>
      </c>
      <c r="M9" s="117">
        <f>K9/90</f>
        <v>0.23148148148148145</v>
      </c>
      <c r="N9" s="117"/>
      <c r="O9" s="123"/>
      <c r="P9" s="405"/>
      <c r="Q9" s="98" t="s">
        <v>132</v>
      </c>
      <c r="R9" s="89">
        <f t="shared" si="0"/>
        <v>62.5</v>
      </c>
      <c r="S9" s="99">
        <v>45</v>
      </c>
      <c r="T9" s="90"/>
      <c r="U9" s="101"/>
      <c r="V9" s="105">
        <f t="shared" si="2"/>
        <v>0.625</v>
      </c>
      <c r="W9" s="405"/>
      <c r="X9" s="124" t="s">
        <v>133</v>
      </c>
      <c r="Y9" s="113">
        <f t="shared" si="3"/>
        <v>12.622720897615707</v>
      </c>
      <c r="Z9" s="119">
        <v>9</v>
      </c>
      <c r="AA9" s="125"/>
      <c r="AB9" s="101">
        <f>Y9/50</f>
        <v>0.25245441795231416</v>
      </c>
      <c r="AC9" s="125"/>
      <c r="AD9" s="405"/>
      <c r="AE9" s="120" t="s">
        <v>134</v>
      </c>
      <c r="AF9" s="113">
        <f t="shared" si="4"/>
        <v>25.245441795231415</v>
      </c>
      <c r="AG9" s="93">
        <v>18</v>
      </c>
      <c r="AH9" s="101"/>
      <c r="AI9" s="101"/>
      <c r="AJ9" s="105">
        <f t="shared" ref="AJ9:AJ10" si="6">AF9/100</f>
        <v>0.25245441795231416</v>
      </c>
      <c r="AK9" s="94"/>
      <c r="AL9" s="111"/>
      <c r="AM9" s="111"/>
      <c r="AN9" s="111"/>
    </row>
    <row r="10" spans="1:52" ht="16.5" customHeight="1">
      <c r="A10" s="405"/>
      <c r="B10" s="405"/>
      <c r="C10" s="126"/>
      <c r="D10" s="113"/>
      <c r="E10" s="114"/>
      <c r="F10" s="83"/>
      <c r="G10" s="121"/>
      <c r="H10" s="122">
        <f t="shared" si="5"/>
        <v>0</v>
      </c>
      <c r="I10" s="405"/>
      <c r="J10" s="127" t="s">
        <v>135</v>
      </c>
      <c r="K10" s="89">
        <f t="shared" si="1"/>
        <v>13.888888888888888</v>
      </c>
      <c r="L10" s="116">
        <v>10</v>
      </c>
      <c r="M10" s="87"/>
      <c r="N10" s="128"/>
      <c r="O10" s="123">
        <f>K10/100</f>
        <v>0.13888888888888887</v>
      </c>
      <c r="P10" s="405"/>
      <c r="Q10" s="115" t="s">
        <v>135</v>
      </c>
      <c r="R10" s="89">
        <f t="shared" si="0"/>
        <v>11.111111111111111</v>
      </c>
      <c r="S10" s="99">
        <v>8</v>
      </c>
      <c r="T10" s="100"/>
      <c r="U10" s="129"/>
      <c r="V10" s="105">
        <f t="shared" si="2"/>
        <v>0.1111111111111111</v>
      </c>
      <c r="W10" s="405"/>
      <c r="X10" s="118" t="s">
        <v>134</v>
      </c>
      <c r="Y10" s="113">
        <f t="shared" si="3"/>
        <v>14.025245441795231</v>
      </c>
      <c r="Z10" s="119">
        <v>10</v>
      </c>
      <c r="AA10" s="100"/>
      <c r="AB10" s="101"/>
      <c r="AC10" s="105">
        <f t="shared" ref="AC10:AC11" si="7">Y10/100</f>
        <v>0.14025245441795231</v>
      </c>
      <c r="AD10" s="405"/>
      <c r="AE10" s="120" t="s">
        <v>135</v>
      </c>
      <c r="AF10" s="113">
        <f t="shared" si="4"/>
        <v>14.025245441795231</v>
      </c>
      <c r="AG10" s="114">
        <v>10</v>
      </c>
      <c r="AH10" s="100"/>
      <c r="AI10" s="129"/>
      <c r="AJ10" s="105">
        <f t="shared" si="6"/>
        <v>0.14025245441795231</v>
      </c>
      <c r="AK10" s="94"/>
      <c r="AL10" s="111"/>
      <c r="AM10" s="111"/>
      <c r="AN10" s="111"/>
    </row>
    <row r="11" spans="1:52" ht="16.5" customHeight="1">
      <c r="A11" s="405"/>
      <c r="B11" s="405"/>
      <c r="C11" s="126"/>
      <c r="D11" s="113"/>
      <c r="E11" s="119"/>
      <c r="F11" s="83"/>
      <c r="G11" s="90"/>
      <c r="H11" s="122">
        <f t="shared" si="5"/>
        <v>0</v>
      </c>
      <c r="I11" s="405"/>
      <c r="J11" s="127" t="s">
        <v>136</v>
      </c>
      <c r="K11" s="89"/>
      <c r="L11" s="130" t="s">
        <v>137</v>
      </c>
      <c r="M11" s="87"/>
      <c r="N11" s="117"/>
      <c r="O11" s="123"/>
      <c r="P11" s="405"/>
      <c r="Q11" s="131" t="s">
        <v>138</v>
      </c>
      <c r="R11" s="89"/>
      <c r="S11" s="116" t="s">
        <v>139</v>
      </c>
      <c r="T11" s="100"/>
      <c r="U11" s="129"/>
      <c r="V11" s="105"/>
      <c r="W11" s="405"/>
      <c r="X11" s="118" t="s">
        <v>135</v>
      </c>
      <c r="Y11" s="113">
        <f t="shared" si="3"/>
        <v>14.025245441795231</v>
      </c>
      <c r="Z11" s="119">
        <v>10</v>
      </c>
      <c r="AA11" s="100"/>
      <c r="AB11" s="129"/>
      <c r="AC11" s="105">
        <f t="shared" si="7"/>
        <v>0.14025245441795231</v>
      </c>
      <c r="AD11" s="405"/>
      <c r="AE11" s="436" t="s">
        <v>140</v>
      </c>
      <c r="AF11" s="437" t="s">
        <v>141</v>
      </c>
      <c r="AG11" s="438" t="s">
        <v>142</v>
      </c>
      <c r="AH11" s="100"/>
      <c r="AI11" s="101"/>
      <c r="AJ11" s="105"/>
      <c r="AK11" s="94"/>
      <c r="AL11" s="111"/>
      <c r="AM11" s="133"/>
      <c r="AN11" s="133"/>
    </row>
    <row r="12" spans="1:52" ht="16.5" customHeight="1">
      <c r="A12" s="405"/>
      <c r="B12" s="405"/>
      <c r="C12" s="134"/>
      <c r="D12" s="93"/>
      <c r="E12" s="119"/>
      <c r="F12" s="83"/>
      <c r="G12" s="121"/>
      <c r="H12" s="90"/>
      <c r="I12" s="405"/>
      <c r="J12" s="98"/>
      <c r="K12" s="86"/>
      <c r="L12" s="130"/>
      <c r="M12" s="87"/>
      <c r="N12" s="128"/>
      <c r="O12" s="117"/>
      <c r="P12" s="405"/>
      <c r="Q12" s="131"/>
      <c r="R12" s="89"/>
      <c r="S12" s="116"/>
      <c r="T12" s="100"/>
      <c r="U12" s="129"/>
      <c r="V12" s="105"/>
      <c r="W12" s="405"/>
      <c r="X12" s="118" t="s">
        <v>138</v>
      </c>
      <c r="Y12" s="135"/>
      <c r="Z12" s="119" t="s">
        <v>139</v>
      </c>
      <c r="AA12" s="90"/>
      <c r="AB12" s="101"/>
      <c r="AC12" s="136"/>
      <c r="AD12" s="405"/>
      <c r="AE12" s="120"/>
      <c r="AF12" s="113"/>
      <c r="AG12" s="93"/>
      <c r="AH12" s="100"/>
      <c r="AI12" s="129"/>
      <c r="AJ12" s="101"/>
      <c r="AK12" s="94"/>
      <c r="AL12" s="111"/>
      <c r="AM12" s="133"/>
      <c r="AN12" s="133"/>
    </row>
    <row r="13" spans="1:52" ht="16.5" customHeight="1">
      <c r="A13" s="405"/>
      <c r="B13" s="405"/>
      <c r="C13" s="137"/>
      <c r="D13" s="82"/>
      <c r="E13" s="82"/>
      <c r="F13" s="83"/>
      <c r="G13" s="83"/>
      <c r="H13" s="90"/>
      <c r="I13" s="405"/>
      <c r="J13" s="98"/>
      <c r="K13" s="86"/>
      <c r="L13" s="130"/>
      <c r="M13" s="87"/>
      <c r="N13" s="87"/>
      <c r="O13" s="117"/>
      <c r="P13" s="405"/>
      <c r="Q13" s="116"/>
      <c r="R13" s="89"/>
      <c r="S13" s="86"/>
      <c r="T13" s="100"/>
      <c r="U13" s="101"/>
      <c r="V13" s="105"/>
      <c r="W13" s="405"/>
      <c r="X13" s="114"/>
      <c r="Y13" s="93"/>
      <c r="Z13" s="93"/>
      <c r="AA13" s="100"/>
      <c r="AB13" s="100"/>
      <c r="AC13" s="101"/>
      <c r="AD13" s="405"/>
      <c r="AE13" s="120"/>
      <c r="AF13" s="113"/>
      <c r="AG13" s="93"/>
      <c r="AH13" s="100"/>
      <c r="AI13" s="100"/>
      <c r="AJ13" s="101"/>
      <c r="AK13" s="94"/>
      <c r="AL13" s="111"/>
      <c r="AM13" s="133"/>
      <c r="AN13" s="133"/>
    </row>
    <row r="14" spans="1:52" ht="16.5" customHeight="1">
      <c r="A14" s="405"/>
      <c r="B14" s="405"/>
      <c r="C14" s="137"/>
      <c r="D14" s="82"/>
      <c r="E14" s="82"/>
      <c r="F14" s="83"/>
      <c r="G14" s="138"/>
      <c r="H14" s="90"/>
      <c r="I14" s="405"/>
      <c r="J14" s="131"/>
      <c r="K14" s="86"/>
      <c r="L14" s="86"/>
      <c r="M14" s="87"/>
      <c r="N14" s="139"/>
      <c r="O14" s="117"/>
      <c r="P14" s="405"/>
      <c r="Q14" s="140"/>
      <c r="R14" s="86"/>
      <c r="S14" s="116"/>
      <c r="T14" s="100"/>
      <c r="U14" s="141"/>
      <c r="V14" s="101"/>
      <c r="W14" s="405"/>
      <c r="X14" s="114"/>
      <c r="Y14" s="93"/>
      <c r="Z14" s="93"/>
      <c r="AA14" s="100"/>
      <c r="AB14" s="141"/>
      <c r="AC14" s="101"/>
      <c r="AD14" s="405"/>
      <c r="AE14" s="120"/>
      <c r="AF14" s="93"/>
      <c r="AG14" s="93"/>
      <c r="AH14" s="100"/>
      <c r="AI14" s="141"/>
      <c r="AJ14" s="101"/>
      <c r="AK14" s="94"/>
      <c r="AL14" s="111"/>
      <c r="AM14" s="133"/>
      <c r="AN14" s="133"/>
    </row>
    <row r="15" spans="1:52" ht="16.5" customHeight="1">
      <c r="A15" s="406"/>
      <c r="B15" s="406"/>
      <c r="C15" s="114"/>
      <c r="D15" s="82"/>
      <c r="E15" s="142"/>
      <c r="F15" s="83"/>
      <c r="G15" s="90"/>
      <c r="H15" s="143"/>
      <c r="I15" s="406"/>
      <c r="J15" s="131"/>
      <c r="K15" s="86"/>
      <c r="L15" s="86"/>
      <c r="M15" s="87"/>
      <c r="N15" s="117"/>
      <c r="O15" s="144"/>
      <c r="P15" s="406"/>
      <c r="Q15" s="140"/>
      <c r="R15" s="86"/>
      <c r="S15" s="145"/>
      <c r="T15" s="100"/>
      <c r="U15" s="101"/>
      <c r="V15" s="101"/>
      <c r="W15" s="406"/>
      <c r="X15" s="93"/>
      <c r="Y15" s="93"/>
      <c r="Z15" s="93"/>
      <c r="AA15" s="100"/>
      <c r="AB15" s="101"/>
      <c r="AC15" s="146"/>
      <c r="AD15" s="406"/>
      <c r="AE15" s="120"/>
      <c r="AF15" s="114"/>
      <c r="AG15" s="93"/>
      <c r="AH15" s="100"/>
      <c r="AI15" s="101"/>
      <c r="AJ15" s="146"/>
      <c r="AK15" s="94"/>
      <c r="AL15" s="111"/>
      <c r="AM15" s="133"/>
      <c r="AN15" s="133"/>
    </row>
    <row r="16" spans="1:52" ht="16.5" customHeight="1">
      <c r="A16" s="418" t="s">
        <v>143</v>
      </c>
      <c r="B16" s="407">
        <f>月菜單!F3</f>
        <v>0</v>
      </c>
      <c r="C16" s="112"/>
      <c r="D16" s="113"/>
      <c r="E16" s="147"/>
      <c r="F16" s="148"/>
      <c r="G16" s="90">
        <f>D16/50</f>
        <v>0</v>
      </c>
      <c r="H16" s="122"/>
      <c r="I16" s="411">
        <f>月菜單!F4</f>
        <v>0</v>
      </c>
      <c r="J16" s="115" t="s">
        <v>144</v>
      </c>
      <c r="K16" s="89">
        <f t="shared" ref="K16:K17" si="8">L16/720*1000</f>
        <v>12.5</v>
      </c>
      <c r="L16" s="99">
        <v>9</v>
      </c>
      <c r="M16" s="149"/>
      <c r="N16" s="117">
        <f>K16/55</f>
        <v>0.22727272727272727</v>
      </c>
      <c r="O16" s="123"/>
      <c r="P16" s="411">
        <f>月菜單!F5</f>
        <v>0</v>
      </c>
      <c r="Q16" s="131" t="s">
        <v>145</v>
      </c>
      <c r="R16" s="86"/>
      <c r="S16" s="116" t="s">
        <v>146</v>
      </c>
      <c r="T16" s="101">
        <v>1</v>
      </c>
      <c r="U16" s="101"/>
      <c r="V16" s="136"/>
      <c r="W16" s="407" t="str">
        <f>月菜單!F6</f>
        <v>紅蘿蔔炒蛋</v>
      </c>
      <c r="X16" s="118" t="s">
        <v>147</v>
      </c>
      <c r="Y16" s="113">
        <f t="shared" ref="Y16:Y17" si="9">Z16/713*1000</f>
        <v>39.27068723702665</v>
      </c>
      <c r="Z16" s="150">
        <v>28</v>
      </c>
      <c r="AA16" s="151"/>
      <c r="AB16" s="101">
        <f>Y16/55</f>
        <v>0.71401249521866639</v>
      </c>
      <c r="AC16" s="136"/>
      <c r="AD16" s="407" t="str">
        <f>月菜單!F7</f>
        <v>麻婆豆腐</v>
      </c>
      <c r="AE16" s="120" t="s">
        <v>148</v>
      </c>
      <c r="AF16" s="113">
        <f t="shared" ref="AF16:AF17" si="10">AG16/713*1000</f>
        <v>65.918653576437592</v>
      </c>
      <c r="AG16" s="93">
        <v>47</v>
      </c>
      <c r="AH16" s="151"/>
      <c r="AI16" s="101">
        <f>AF16/80</f>
        <v>0.82398316970546992</v>
      </c>
      <c r="AJ16" s="105"/>
      <c r="AL16" s="111"/>
      <c r="AM16" s="133"/>
      <c r="AN16" s="133"/>
    </row>
    <row r="17" spans="1:40" ht="16.5" customHeight="1">
      <c r="A17" s="405"/>
      <c r="B17" s="405"/>
      <c r="C17" s="152"/>
      <c r="D17" s="113"/>
      <c r="E17" s="142"/>
      <c r="F17" s="148"/>
      <c r="G17" s="90"/>
      <c r="H17" s="122">
        <f t="shared" ref="H17:H18" si="11">D17/100</f>
        <v>0</v>
      </c>
      <c r="I17" s="405"/>
      <c r="J17" s="153" t="s">
        <v>132</v>
      </c>
      <c r="K17" s="89">
        <f t="shared" si="8"/>
        <v>69.444444444444443</v>
      </c>
      <c r="L17" s="99">
        <v>50</v>
      </c>
      <c r="M17" s="117"/>
      <c r="N17" s="117"/>
      <c r="O17" s="123">
        <f>K17/100</f>
        <v>0.69444444444444442</v>
      </c>
      <c r="P17" s="405"/>
      <c r="Q17" s="131"/>
      <c r="R17" s="86"/>
      <c r="S17" s="116"/>
      <c r="T17" s="151"/>
      <c r="U17" s="101"/>
      <c r="V17" s="136"/>
      <c r="W17" s="405"/>
      <c r="X17" s="118" t="s">
        <v>135</v>
      </c>
      <c r="Y17" s="113">
        <f t="shared" si="9"/>
        <v>42.075736325385691</v>
      </c>
      <c r="Z17" s="119">
        <v>30</v>
      </c>
      <c r="AA17" s="101"/>
      <c r="AB17" s="101"/>
      <c r="AC17" s="105">
        <f>Y17/100</f>
        <v>0.42075736325385693</v>
      </c>
      <c r="AD17" s="405"/>
      <c r="AE17" s="120" t="s">
        <v>130</v>
      </c>
      <c r="AF17" s="113">
        <f t="shared" si="10"/>
        <v>4.2075736325385691</v>
      </c>
      <c r="AG17" s="93">
        <v>3</v>
      </c>
      <c r="AH17" s="90"/>
      <c r="AI17" s="101">
        <f>AF17/35</f>
        <v>0.12021638950110197</v>
      </c>
      <c r="AJ17" s="105"/>
      <c r="AL17" s="111"/>
      <c r="AM17" s="133"/>
      <c r="AN17" s="133"/>
    </row>
    <row r="18" spans="1:40" ht="16.5" customHeight="1">
      <c r="A18" s="405"/>
      <c r="B18" s="405"/>
      <c r="C18" s="152"/>
      <c r="D18" s="113"/>
      <c r="E18" s="154"/>
      <c r="F18" s="148"/>
      <c r="G18" s="148"/>
      <c r="H18" s="122">
        <f t="shared" si="11"/>
        <v>0</v>
      </c>
      <c r="I18" s="405"/>
      <c r="J18" s="153" t="s">
        <v>149</v>
      </c>
      <c r="K18" s="89" t="s">
        <v>141</v>
      </c>
      <c r="L18" s="99">
        <v>1.2</v>
      </c>
      <c r="M18" s="149"/>
      <c r="N18" s="117"/>
      <c r="O18" s="123"/>
      <c r="P18" s="405"/>
      <c r="Q18" s="153"/>
      <c r="R18" s="86"/>
      <c r="S18" s="116"/>
      <c r="T18" s="151"/>
      <c r="U18" s="151"/>
      <c r="V18" s="136"/>
      <c r="W18" s="405"/>
      <c r="X18" s="155"/>
      <c r="Y18" s="113"/>
      <c r="Z18" s="114"/>
      <c r="AA18" s="151"/>
      <c r="AB18" s="101"/>
      <c r="AC18" s="136"/>
      <c r="AD18" s="405"/>
      <c r="AE18" s="156"/>
      <c r="AF18" s="113"/>
      <c r="AG18" s="93"/>
      <c r="AH18" s="151"/>
      <c r="AI18" s="151"/>
      <c r="AJ18" s="105"/>
      <c r="AL18" s="111"/>
      <c r="AM18" s="133"/>
      <c r="AN18" s="133"/>
    </row>
    <row r="19" spans="1:40" ht="16.5" customHeight="1">
      <c r="A19" s="405"/>
      <c r="B19" s="405"/>
      <c r="C19" s="157"/>
      <c r="D19" s="142"/>
      <c r="E19" s="158"/>
      <c r="F19" s="148"/>
      <c r="G19" s="159"/>
      <c r="H19" s="122"/>
      <c r="I19" s="405"/>
      <c r="J19" s="131"/>
      <c r="K19" s="160"/>
      <c r="L19" s="161"/>
      <c r="M19" s="149"/>
      <c r="N19" s="162"/>
      <c r="O19" s="123"/>
      <c r="P19" s="405"/>
      <c r="Q19" s="131"/>
      <c r="R19" s="86"/>
      <c r="S19" s="116"/>
      <c r="T19" s="151"/>
      <c r="U19" s="163"/>
      <c r="V19" s="136"/>
      <c r="W19" s="405"/>
      <c r="X19" s="120"/>
      <c r="Y19" s="113"/>
      <c r="Z19" s="114"/>
      <c r="AA19" s="151"/>
      <c r="AB19" s="163"/>
      <c r="AC19" s="136"/>
      <c r="AD19" s="405"/>
      <c r="AE19" s="120"/>
      <c r="AF19" s="113"/>
      <c r="AG19" s="114"/>
      <c r="AH19" s="151"/>
      <c r="AI19" s="163"/>
      <c r="AJ19" s="105"/>
      <c r="AL19" s="164"/>
    </row>
    <row r="20" spans="1:40" ht="16.5" customHeight="1">
      <c r="A20" s="405"/>
      <c r="B20" s="405"/>
      <c r="C20" s="157"/>
      <c r="D20" s="142"/>
      <c r="E20" s="165"/>
      <c r="F20" s="83"/>
      <c r="G20" s="84"/>
      <c r="H20" s="122"/>
      <c r="I20" s="405"/>
      <c r="J20" s="131"/>
      <c r="K20" s="160"/>
      <c r="L20" s="166"/>
      <c r="M20" s="87"/>
      <c r="N20" s="88"/>
      <c r="O20" s="123"/>
      <c r="P20" s="405"/>
      <c r="Q20" s="131"/>
      <c r="R20" s="86"/>
      <c r="S20" s="86"/>
      <c r="T20" s="100"/>
      <c r="U20" s="91"/>
      <c r="V20" s="136"/>
      <c r="W20" s="405"/>
      <c r="X20" s="120"/>
      <c r="Y20" s="93"/>
      <c r="Z20" s="93"/>
      <c r="AA20" s="100"/>
      <c r="AB20" s="91"/>
      <c r="AC20" s="136"/>
      <c r="AD20" s="405"/>
      <c r="AE20" s="120"/>
      <c r="AF20" s="93"/>
      <c r="AG20" s="114"/>
      <c r="AH20" s="100"/>
      <c r="AI20" s="91"/>
      <c r="AJ20" s="105"/>
      <c r="AL20" s="164"/>
    </row>
    <row r="21" spans="1:40" ht="16.5" customHeight="1">
      <c r="A21" s="406"/>
      <c r="B21" s="406"/>
      <c r="C21" s="114"/>
      <c r="D21" s="165"/>
      <c r="E21" s="142"/>
      <c r="F21" s="167"/>
      <c r="G21" s="83"/>
      <c r="H21" s="122"/>
      <c r="I21" s="406"/>
      <c r="J21" s="116"/>
      <c r="K21" s="166"/>
      <c r="L21" s="160"/>
      <c r="M21" s="168"/>
      <c r="N21" s="87"/>
      <c r="O21" s="123"/>
      <c r="P21" s="406"/>
      <c r="Q21" s="169"/>
      <c r="R21" s="169"/>
      <c r="S21" s="86"/>
      <c r="T21" s="170"/>
      <c r="U21" s="100"/>
      <c r="V21" s="136"/>
      <c r="W21" s="406"/>
      <c r="X21" s="114"/>
      <c r="Y21" s="114"/>
      <c r="Z21" s="93"/>
      <c r="AA21" s="170"/>
      <c r="AB21" s="100"/>
      <c r="AC21" s="136"/>
      <c r="AD21" s="406"/>
      <c r="AE21" s="114"/>
      <c r="AF21" s="93"/>
      <c r="AG21" s="114"/>
      <c r="AH21" s="170"/>
      <c r="AI21" s="100"/>
      <c r="AJ21" s="105"/>
      <c r="AL21" s="164"/>
    </row>
    <row r="22" spans="1:40" ht="18" customHeight="1">
      <c r="A22" s="418" t="s">
        <v>6</v>
      </c>
      <c r="B22" s="407" t="s">
        <v>150</v>
      </c>
      <c r="C22" s="171"/>
      <c r="D22" s="113"/>
      <c r="E22" s="119"/>
      <c r="F22" s="84"/>
      <c r="G22" s="84"/>
      <c r="H22" s="122">
        <f>D22/100</f>
        <v>0</v>
      </c>
      <c r="I22" s="411" t="s">
        <v>150</v>
      </c>
      <c r="J22" s="172" t="s">
        <v>151</v>
      </c>
      <c r="K22" s="89">
        <f>L22/720*1000</f>
        <v>69.444444444444443</v>
      </c>
      <c r="L22" s="130">
        <v>50</v>
      </c>
      <c r="M22" s="88"/>
      <c r="N22" s="88"/>
      <c r="O22" s="123">
        <f>K22/100</f>
        <v>0.69444444444444442</v>
      </c>
      <c r="P22" s="411" t="s">
        <v>150</v>
      </c>
      <c r="Q22" s="172" t="s">
        <v>152</v>
      </c>
      <c r="R22" s="89">
        <f>S22/735*1000</f>
        <v>68.02721088435375</v>
      </c>
      <c r="S22" s="130">
        <v>50</v>
      </c>
      <c r="T22" s="91"/>
      <c r="U22" s="91"/>
      <c r="V22" s="136">
        <f>R22/100</f>
        <v>0.6802721088435375</v>
      </c>
      <c r="W22" s="407" t="s">
        <v>150</v>
      </c>
      <c r="X22" s="171" t="s">
        <v>152</v>
      </c>
      <c r="Y22" s="113">
        <f>Z22/713*1000</f>
        <v>75.736325385694244</v>
      </c>
      <c r="Z22" s="119">
        <v>54</v>
      </c>
      <c r="AA22" s="91"/>
      <c r="AB22" s="91"/>
      <c r="AC22" s="136">
        <f>Y22/100</f>
        <v>0.75736325385694248</v>
      </c>
      <c r="AD22" s="407" t="s">
        <v>150</v>
      </c>
      <c r="AE22" s="171" t="s">
        <v>151</v>
      </c>
      <c r="AF22" s="113">
        <f>AG22/713*1000</f>
        <v>75.736325385694244</v>
      </c>
      <c r="AG22" s="114">
        <v>54</v>
      </c>
      <c r="AH22" s="91"/>
      <c r="AI22" s="91"/>
      <c r="AJ22" s="105">
        <f>AF22/100</f>
        <v>0.75736325385694248</v>
      </c>
    </row>
    <row r="23" spans="1:40" ht="16.5" customHeight="1">
      <c r="A23" s="405"/>
      <c r="B23" s="405"/>
      <c r="C23" s="156"/>
      <c r="D23" s="82"/>
      <c r="E23" s="158"/>
      <c r="F23" s="84"/>
      <c r="G23" s="84"/>
      <c r="H23" s="122"/>
      <c r="I23" s="405"/>
      <c r="J23" s="173"/>
      <c r="K23" s="86"/>
      <c r="L23" s="130"/>
      <c r="M23" s="88"/>
      <c r="N23" s="88"/>
      <c r="O23" s="123"/>
      <c r="P23" s="405"/>
      <c r="Q23" s="173"/>
      <c r="R23" s="86"/>
      <c r="S23" s="130"/>
      <c r="T23" s="91"/>
      <c r="U23" s="91"/>
      <c r="V23" s="136"/>
      <c r="W23" s="405"/>
      <c r="X23" s="156"/>
      <c r="Y23" s="135"/>
      <c r="Z23" s="114"/>
      <c r="AA23" s="91"/>
      <c r="AB23" s="91"/>
      <c r="AC23" s="136"/>
      <c r="AD23" s="405"/>
      <c r="AE23" s="156"/>
      <c r="AF23" s="109"/>
      <c r="AG23" s="114"/>
      <c r="AH23" s="91"/>
      <c r="AI23" s="91"/>
      <c r="AJ23" s="105"/>
    </row>
    <row r="24" spans="1:40" ht="16.5" customHeight="1">
      <c r="A24" s="406"/>
      <c r="B24" s="406"/>
      <c r="C24" s="174"/>
      <c r="D24" s="142"/>
      <c r="E24" s="165"/>
      <c r="F24" s="90"/>
      <c r="G24" s="167"/>
      <c r="H24" s="83"/>
      <c r="I24" s="406"/>
      <c r="J24" s="173"/>
      <c r="K24" s="86"/>
      <c r="L24" s="116"/>
      <c r="M24" s="117"/>
      <c r="N24" s="168"/>
      <c r="O24" s="87"/>
      <c r="P24" s="406"/>
      <c r="Q24" s="173"/>
      <c r="R24" s="86"/>
      <c r="S24" s="116"/>
      <c r="T24" s="101"/>
      <c r="U24" s="170"/>
      <c r="V24" s="100"/>
      <c r="W24" s="406"/>
      <c r="X24" s="175"/>
      <c r="Y24" s="175"/>
      <c r="Z24" s="175"/>
      <c r="AA24" s="101"/>
      <c r="AB24" s="170"/>
      <c r="AC24" s="100"/>
      <c r="AD24" s="406"/>
      <c r="AE24" s="174"/>
      <c r="AF24" s="157"/>
      <c r="AG24" s="109"/>
      <c r="AH24" s="101"/>
      <c r="AI24" s="170"/>
      <c r="AJ24" s="170"/>
    </row>
    <row r="25" spans="1:40" ht="16.5" customHeight="1">
      <c r="A25" s="415" t="s">
        <v>153</v>
      </c>
      <c r="B25" s="419">
        <f>月菜單!H3</f>
        <v>0</v>
      </c>
      <c r="C25" s="134"/>
      <c r="D25" s="113"/>
      <c r="E25" s="119"/>
      <c r="F25" s="176"/>
      <c r="G25" s="90">
        <f>D25/55</f>
        <v>0</v>
      </c>
      <c r="H25" s="122"/>
      <c r="I25" s="411">
        <f>月菜單!H4</f>
        <v>0</v>
      </c>
      <c r="J25" s="98" t="s">
        <v>154</v>
      </c>
      <c r="K25" s="89">
        <f>L25/720*1000</f>
        <v>2.7777777777777777</v>
      </c>
      <c r="L25" s="86">
        <v>2</v>
      </c>
      <c r="M25" s="117"/>
      <c r="N25" s="177"/>
      <c r="O25" s="123">
        <f>K25/100</f>
        <v>2.7777777777777776E-2</v>
      </c>
      <c r="P25" s="411"/>
      <c r="Q25" s="98"/>
      <c r="R25" s="178"/>
      <c r="S25" s="130"/>
      <c r="T25" s="179"/>
      <c r="U25" s="179"/>
      <c r="V25" s="136"/>
      <c r="W25" s="407" t="str">
        <f>月菜單!H6</f>
        <v>海芽大骨湯</v>
      </c>
      <c r="X25" s="180" t="s">
        <v>154</v>
      </c>
      <c r="Y25" s="113">
        <f t="shared" ref="Y25:Y26" si="12">Z25/713*1000</f>
        <v>2.8050490883590462</v>
      </c>
      <c r="Z25" s="119">
        <v>2</v>
      </c>
      <c r="AA25" s="90"/>
      <c r="AB25" s="101"/>
      <c r="AC25" s="136">
        <f>Y25/100</f>
        <v>2.8050490883590462E-2</v>
      </c>
      <c r="AD25" s="407" t="str">
        <f>月菜單!H7</f>
        <v>地瓜湯圓湯</v>
      </c>
      <c r="AE25" s="181" t="s">
        <v>155</v>
      </c>
      <c r="AF25" s="113">
        <f t="shared" ref="AF25:AF26" si="13">AG25/713*1000</f>
        <v>21.037868162692845</v>
      </c>
      <c r="AG25" s="93">
        <v>15</v>
      </c>
      <c r="AH25" s="101">
        <f>AF25/55</f>
        <v>0.38250669386714264</v>
      </c>
      <c r="AI25" s="179"/>
      <c r="AJ25" s="105"/>
    </row>
    <row r="26" spans="1:40" ht="16.5" customHeight="1">
      <c r="A26" s="405"/>
      <c r="B26" s="405"/>
      <c r="C26" s="112"/>
      <c r="D26" s="113"/>
      <c r="E26" s="119"/>
      <c r="F26" s="83"/>
      <c r="G26" s="83"/>
      <c r="H26" s="122">
        <f>D26/100</f>
        <v>0</v>
      </c>
      <c r="I26" s="405"/>
      <c r="J26" s="98" t="s">
        <v>156</v>
      </c>
      <c r="K26" s="89">
        <f t="shared" ref="K26:K27" si="14">L26/690*1000</f>
        <v>0.28985507246376813</v>
      </c>
      <c r="L26" s="86">
        <v>0.2</v>
      </c>
      <c r="M26" s="117"/>
      <c r="N26" s="117">
        <f t="shared" ref="N26:N27" si="15">K26/35</f>
        <v>8.2815734989648039E-3</v>
      </c>
      <c r="O26" s="123"/>
      <c r="P26" s="405"/>
      <c r="Q26" s="115"/>
      <c r="R26" s="178"/>
      <c r="S26" s="130"/>
      <c r="T26" s="100"/>
      <c r="U26" s="100"/>
      <c r="V26" s="136"/>
      <c r="W26" s="405"/>
      <c r="X26" s="180" t="s">
        <v>157</v>
      </c>
      <c r="Y26" s="113">
        <f t="shared" si="12"/>
        <v>8.4151472650771382</v>
      </c>
      <c r="Z26" s="119">
        <v>6</v>
      </c>
      <c r="AA26" s="91"/>
      <c r="AB26" s="101"/>
      <c r="AC26" s="136"/>
      <c r="AD26" s="405"/>
      <c r="AE26" s="120" t="s">
        <v>158</v>
      </c>
      <c r="AF26" s="113">
        <f t="shared" si="13"/>
        <v>11.220196353436185</v>
      </c>
      <c r="AG26" s="93">
        <v>8</v>
      </c>
      <c r="AH26" s="101">
        <f>AF26/35</f>
        <v>0.3205770386696053</v>
      </c>
      <c r="AI26" s="100"/>
      <c r="AJ26" s="105"/>
    </row>
    <row r="27" spans="1:40" ht="16.5" customHeight="1">
      <c r="A27" s="405"/>
      <c r="B27" s="405"/>
      <c r="C27" s="112"/>
      <c r="D27" s="93"/>
      <c r="E27" s="119"/>
      <c r="F27" s="84"/>
      <c r="G27" s="90"/>
      <c r="H27" s="122"/>
      <c r="I27" s="405"/>
      <c r="J27" s="115"/>
      <c r="K27" s="89">
        <f t="shared" si="14"/>
        <v>0</v>
      </c>
      <c r="L27" s="86"/>
      <c r="M27" s="88"/>
      <c r="N27" s="117">
        <f t="shared" si="15"/>
        <v>0</v>
      </c>
      <c r="O27" s="123"/>
      <c r="P27" s="405"/>
      <c r="Q27" s="116"/>
      <c r="R27" s="86"/>
      <c r="S27" s="86"/>
      <c r="T27" s="91"/>
      <c r="U27" s="101"/>
      <c r="V27" s="136"/>
      <c r="W27" s="405"/>
      <c r="X27" s="180"/>
      <c r="Y27" s="114"/>
      <c r="Z27" s="93"/>
      <c r="AA27" s="101"/>
      <c r="AB27" s="182"/>
      <c r="AC27" s="105"/>
      <c r="AD27" s="405"/>
      <c r="AE27" s="408"/>
      <c r="AF27" s="389"/>
      <c r="AG27" s="183"/>
      <c r="AH27" s="91"/>
      <c r="AI27" s="101"/>
      <c r="AJ27" s="105"/>
    </row>
    <row r="28" spans="1:40" ht="16.5" customHeight="1">
      <c r="A28" s="405"/>
      <c r="B28" s="405"/>
      <c r="C28" s="134"/>
      <c r="D28" s="93"/>
      <c r="E28" s="119"/>
      <c r="F28" s="90"/>
      <c r="G28" s="184"/>
      <c r="H28" s="122"/>
      <c r="I28" s="405"/>
      <c r="J28" s="98"/>
      <c r="K28" s="89" t="s">
        <v>141</v>
      </c>
      <c r="L28" s="86"/>
      <c r="M28" s="117"/>
      <c r="N28" s="117"/>
      <c r="O28" s="123"/>
      <c r="P28" s="405"/>
      <c r="Q28" s="86"/>
      <c r="R28" s="86"/>
      <c r="S28" s="86"/>
      <c r="T28" s="101"/>
      <c r="U28" s="182"/>
      <c r="V28" s="136"/>
      <c r="W28" s="405"/>
      <c r="X28" s="180"/>
      <c r="Y28" s="114"/>
      <c r="Z28" s="93"/>
      <c r="AA28" s="101"/>
      <c r="AB28" s="182"/>
      <c r="AC28" s="105"/>
      <c r="AD28" s="405"/>
      <c r="AE28" s="120"/>
      <c r="AF28" s="93"/>
      <c r="AG28" s="93"/>
      <c r="AH28" s="101"/>
      <c r="AI28" s="182"/>
      <c r="AJ28" s="105"/>
    </row>
    <row r="29" spans="1:40" ht="16.5" customHeight="1">
      <c r="A29" s="406"/>
      <c r="B29" s="406"/>
      <c r="C29" s="185"/>
      <c r="D29" s="186"/>
      <c r="E29" s="187"/>
      <c r="F29" s="90"/>
      <c r="G29" s="83"/>
      <c r="H29" s="122"/>
      <c r="I29" s="406"/>
      <c r="J29" s="131" t="s">
        <v>159</v>
      </c>
      <c r="K29" s="116"/>
      <c r="L29" s="86">
        <v>1</v>
      </c>
      <c r="M29" s="117"/>
      <c r="N29" s="87"/>
      <c r="O29" s="123"/>
      <c r="P29" s="406"/>
      <c r="Q29" s="131" t="s">
        <v>159</v>
      </c>
      <c r="R29" s="116"/>
      <c r="S29" s="86">
        <v>0.4</v>
      </c>
      <c r="T29" s="101"/>
      <c r="U29" s="100"/>
      <c r="V29" s="136"/>
      <c r="W29" s="406"/>
      <c r="X29" s="188" t="s">
        <v>159</v>
      </c>
      <c r="Y29" s="189"/>
      <c r="Z29" s="190">
        <v>1</v>
      </c>
      <c r="AA29" s="101"/>
      <c r="AB29" s="100"/>
      <c r="AC29" s="136"/>
      <c r="AD29" s="406"/>
      <c r="AE29" s="188" t="s">
        <v>159</v>
      </c>
      <c r="AF29" s="189"/>
      <c r="AG29" s="190">
        <v>1</v>
      </c>
      <c r="AH29" s="101"/>
      <c r="AI29" s="100"/>
      <c r="AJ29" s="105"/>
    </row>
    <row r="30" spans="1:40" ht="13.5" customHeight="1">
      <c r="A30" s="74" t="s">
        <v>40</v>
      </c>
      <c r="B30" s="109"/>
      <c r="C30" s="157"/>
      <c r="D30" s="191"/>
      <c r="E30" s="186"/>
      <c r="F30" s="90"/>
      <c r="G30" s="192"/>
      <c r="H30" s="192"/>
      <c r="I30" s="109" t="s">
        <v>40</v>
      </c>
      <c r="J30" s="193"/>
      <c r="K30" s="194"/>
      <c r="L30" s="195" t="s">
        <v>160</v>
      </c>
      <c r="M30" s="101"/>
      <c r="N30" s="196"/>
      <c r="O30" s="196"/>
      <c r="P30" s="109" t="s">
        <v>40</v>
      </c>
      <c r="Q30" s="193"/>
      <c r="R30" s="194"/>
      <c r="S30" s="197"/>
      <c r="T30" s="101"/>
      <c r="U30" s="196"/>
      <c r="V30" s="196"/>
      <c r="W30" s="109" t="s">
        <v>40</v>
      </c>
      <c r="X30" s="198"/>
      <c r="Y30" s="114"/>
      <c r="Z30" s="199"/>
      <c r="AA30" s="101"/>
      <c r="AB30" s="196"/>
      <c r="AC30" s="196"/>
      <c r="AD30" s="109" t="s">
        <v>40</v>
      </c>
      <c r="AE30" s="198"/>
      <c r="AF30" s="114"/>
      <c r="AG30" s="199"/>
      <c r="AH30" s="101"/>
      <c r="AI30" s="196"/>
      <c r="AJ30" s="196"/>
    </row>
    <row r="31" spans="1:40" ht="13.5" customHeight="1">
      <c r="A31" s="74" t="s">
        <v>161</v>
      </c>
      <c r="B31" s="74" t="s">
        <v>161</v>
      </c>
      <c r="C31" s="74"/>
      <c r="D31" s="77"/>
      <c r="E31" s="74"/>
      <c r="F31" s="200"/>
      <c r="G31" s="200"/>
      <c r="H31" s="200"/>
      <c r="I31" s="74" t="s">
        <v>161</v>
      </c>
      <c r="J31" s="74"/>
      <c r="K31" s="77"/>
      <c r="L31" s="74"/>
      <c r="M31" s="201"/>
      <c r="N31" s="201"/>
      <c r="O31" s="201"/>
      <c r="P31" s="109" t="s">
        <v>161</v>
      </c>
      <c r="Q31" s="109"/>
      <c r="R31" s="157"/>
      <c r="S31" s="109"/>
      <c r="T31" s="201"/>
      <c r="U31" s="201"/>
      <c r="V31" s="201"/>
      <c r="W31" s="109" t="s">
        <v>161</v>
      </c>
      <c r="X31" s="157"/>
      <c r="Y31" s="157"/>
      <c r="Z31" s="109"/>
      <c r="AA31" s="201"/>
      <c r="AB31" s="201"/>
      <c r="AC31" s="201"/>
      <c r="AD31" s="109" t="s">
        <v>161</v>
      </c>
      <c r="AE31" s="157"/>
      <c r="AF31" s="157"/>
      <c r="AG31" s="109"/>
      <c r="AH31" s="201"/>
      <c r="AI31" s="201"/>
      <c r="AJ31" s="202"/>
    </row>
    <row r="32" spans="1:40" ht="16.5" customHeight="1">
      <c r="A32" s="416" t="s">
        <v>162</v>
      </c>
      <c r="B32" s="409" t="s">
        <v>163</v>
      </c>
      <c r="C32" s="389"/>
      <c r="D32" s="203">
        <v>3</v>
      </c>
      <c r="E32" s="204">
        <f>D32*45</f>
        <v>135</v>
      </c>
      <c r="F32" s="200"/>
      <c r="G32" s="200"/>
      <c r="H32" s="200"/>
      <c r="I32" s="409" t="s">
        <v>163</v>
      </c>
      <c r="J32" s="389"/>
      <c r="K32" s="77">
        <v>3</v>
      </c>
      <c r="L32" s="205">
        <f>K32*45</f>
        <v>135</v>
      </c>
      <c r="M32" s="201"/>
      <c r="N32" s="201"/>
      <c r="O32" s="201"/>
      <c r="P32" s="409" t="s">
        <v>163</v>
      </c>
      <c r="Q32" s="389"/>
      <c r="R32" s="157">
        <v>3</v>
      </c>
      <c r="S32" s="206">
        <f>R32*45</f>
        <v>135</v>
      </c>
      <c r="T32" s="201"/>
      <c r="U32" s="201"/>
      <c r="V32" s="201"/>
      <c r="W32" s="409" t="s">
        <v>163</v>
      </c>
      <c r="X32" s="389"/>
      <c r="Y32" s="157">
        <v>3</v>
      </c>
      <c r="Z32" s="206">
        <f>Y32*45</f>
        <v>135</v>
      </c>
      <c r="AA32" s="201"/>
      <c r="AB32" s="201"/>
      <c r="AC32" s="201"/>
      <c r="AD32" s="409" t="s">
        <v>163</v>
      </c>
      <c r="AE32" s="389"/>
      <c r="AF32" s="157">
        <v>3</v>
      </c>
      <c r="AG32" s="206">
        <f>AF32*45</f>
        <v>135</v>
      </c>
      <c r="AH32" s="201"/>
      <c r="AI32" s="201"/>
      <c r="AJ32" s="201"/>
    </row>
    <row r="33" spans="1:52" ht="16.5" customHeight="1">
      <c r="A33" s="405"/>
      <c r="B33" s="207" t="s">
        <v>164</v>
      </c>
      <c r="C33" s="207"/>
      <c r="D33" s="208">
        <f>SUM(F5:F29)</f>
        <v>4.5</v>
      </c>
      <c r="E33" s="209">
        <f>D33*70</f>
        <v>315</v>
      </c>
      <c r="F33" s="210"/>
      <c r="G33" s="210"/>
      <c r="H33" s="210"/>
      <c r="I33" s="207" t="s">
        <v>164</v>
      </c>
      <c r="J33" s="207"/>
      <c r="K33" s="211">
        <f>SUM(M5:M29)</f>
        <v>4.7314814814814818</v>
      </c>
      <c r="L33" s="212">
        <f>K33*70</f>
        <v>331.20370370370375</v>
      </c>
      <c r="M33" s="213"/>
      <c r="N33" s="213"/>
      <c r="O33" s="213"/>
      <c r="P33" s="207" t="s">
        <v>164</v>
      </c>
      <c r="Q33" s="207"/>
      <c r="R33" s="211">
        <f>SUM(T5:T29)</f>
        <v>5.5</v>
      </c>
      <c r="S33" s="214">
        <f>R33*70</f>
        <v>385</v>
      </c>
      <c r="T33" s="213"/>
      <c r="U33" s="213"/>
      <c r="V33" s="213"/>
      <c r="W33" s="207" t="s">
        <v>164</v>
      </c>
      <c r="X33" s="207"/>
      <c r="Y33" s="211">
        <f>SUM(AA5:AA29)</f>
        <v>4.5</v>
      </c>
      <c r="Z33" s="214">
        <f>Y33*70</f>
        <v>315</v>
      </c>
      <c r="AA33" s="213"/>
      <c r="AB33" s="213"/>
      <c r="AC33" s="213"/>
      <c r="AD33" s="207" t="s">
        <v>164</v>
      </c>
      <c r="AE33" s="207"/>
      <c r="AF33" s="211">
        <f>SUM(AH5:AH29)</f>
        <v>5.2030837325367481</v>
      </c>
      <c r="AG33" s="214">
        <f>AF33*70</f>
        <v>364.21586127757234</v>
      </c>
      <c r="AH33" s="213"/>
      <c r="AI33" s="213"/>
      <c r="AJ33" s="213"/>
    </row>
    <row r="34" spans="1:52" ht="13.5" customHeight="1">
      <c r="A34" s="405"/>
      <c r="B34" s="207" t="s">
        <v>165</v>
      </c>
      <c r="C34" s="207"/>
      <c r="D34" s="208">
        <f>SUM(G5:G31)</f>
        <v>0</v>
      </c>
      <c r="E34" s="209">
        <f>D34*75</f>
        <v>0</v>
      </c>
      <c r="F34" s="215"/>
      <c r="G34" s="215"/>
      <c r="H34" s="215"/>
      <c r="I34" s="207" t="s">
        <v>165</v>
      </c>
      <c r="J34" s="207"/>
      <c r="K34" s="211">
        <f>SUM(N5:N31)</f>
        <v>2.0063876341050251</v>
      </c>
      <c r="L34" s="212">
        <f>K34*75</f>
        <v>150.47907255787689</v>
      </c>
      <c r="M34" s="216"/>
      <c r="N34" s="216"/>
      <c r="O34" s="216"/>
      <c r="P34" s="207" t="s">
        <v>165</v>
      </c>
      <c r="Q34" s="207"/>
      <c r="R34" s="211">
        <f>SUM(U5:U31)</f>
        <v>2</v>
      </c>
      <c r="S34" s="214">
        <f>R34*75</f>
        <v>150</v>
      </c>
      <c r="T34" s="216"/>
      <c r="U34" s="216"/>
      <c r="V34" s="216"/>
      <c r="W34" s="207" t="s">
        <v>165</v>
      </c>
      <c r="X34" s="207"/>
      <c r="Y34" s="211">
        <f>SUM(AB5:AB31)</f>
        <v>2.6494963661864084</v>
      </c>
      <c r="Z34" s="214">
        <f>Y34*75</f>
        <v>198.71222746398064</v>
      </c>
      <c r="AA34" s="216"/>
      <c r="AB34" s="216"/>
      <c r="AC34" s="216"/>
      <c r="AD34" s="207" t="s">
        <v>165</v>
      </c>
      <c r="AE34" s="207"/>
      <c r="AF34" s="211">
        <f>SUM(AI5:AI31)</f>
        <v>2.6132037667802046</v>
      </c>
      <c r="AG34" s="214">
        <f>AF34*75</f>
        <v>195.99028250851535</v>
      </c>
      <c r="AH34" s="216"/>
      <c r="AI34" s="216"/>
      <c r="AJ34" s="216"/>
    </row>
    <row r="35" spans="1:52" ht="13.5" customHeight="1">
      <c r="A35" s="405"/>
      <c r="B35" s="207" t="s">
        <v>166</v>
      </c>
      <c r="C35" s="207"/>
      <c r="D35" s="208">
        <f>SUM(H5:H29)</f>
        <v>0</v>
      </c>
      <c r="E35" s="209">
        <f>D35*25</f>
        <v>0</v>
      </c>
      <c r="F35" s="217"/>
      <c r="G35" s="217"/>
      <c r="H35" s="217"/>
      <c r="I35" s="207" t="s">
        <v>166</v>
      </c>
      <c r="J35" s="207"/>
      <c r="K35" s="211">
        <f>SUM(O5:O29)</f>
        <v>1.5555555555555554</v>
      </c>
      <c r="L35" s="212">
        <f>K35*25</f>
        <v>38.888888888888886</v>
      </c>
      <c r="M35" s="218"/>
      <c r="N35" s="218"/>
      <c r="O35" s="218"/>
      <c r="P35" s="207" t="s">
        <v>166</v>
      </c>
      <c r="Q35" s="207"/>
      <c r="R35" s="211">
        <f>SUM(V5:V29)</f>
        <v>1.5830498866213154</v>
      </c>
      <c r="S35" s="214">
        <f>R35*25</f>
        <v>39.576247165532884</v>
      </c>
      <c r="T35" s="218"/>
      <c r="U35" s="218"/>
      <c r="V35" s="218"/>
      <c r="W35" s="207" t="s">
        <v>166</v>
      </c>
      <c r="X35" s="207"/>
      <c r="Y35" s="211">
        <f>SUM(AC5:AC29)</f>
        <v>1.4866760168302946</v>
      </c>
      <c r="Z35" s="214">
        <f>Y35*25</f>
        <v>37.166900420757365</v>
      </c>
      <c r="AA35" s="218"/>
      <c r="AB35" s="218"/>
      <c r="AC35" s="218"/>
      <c r="AD35" s="207" t="s">
        <v>166</v>
      </c>
      <c r="AE35" s="207"/>
      <c r="AF35" s="211">
        <f>SUM(AJ5:AJ29)</f>
        <v>1.1500701262272091</v>
      </c>
      <c r="AG35" s="214">
        <f>AF35*25</f>
        <v>28.751753155680227</v>
      </c>
      <c r="AH35" s="218"/>
      <c r="AI35" s="218"/>
      <c r="AJ35" s="218"/>
    </row>
    <row r="36" spans="1:52" ht="13.5" customHeight="1">
      <c r="A36" s="405"/>
      <c r="B36" s="207" t="s">
        <v>167</v>
      </c>
      <c r="C36" s="207"/>
      <c r="D36" s="219">
        <v>0</v>
      </c>
      <c r="E36" s="209">
        <f>D36*60</f>
        <v>0</v>
      </c>
      <c r="F36" s="217"/>
      <c r="G36" s="217"/>
      <c r="H36" s="217"/>
      <c r="I36" s="207" t="s">
        <v>167</v>
      </c>
      <c r="J36" s="207"/>
      <c r="K36" s="74">
        <v>0</v>
      </c>
      <c r="L36" s="212">
        <f>K36*60</f>
        <v>0</v>
      </c>
      <c r="M36" s="218"/>
      <c r="N36" s="218"/>
      <c r="O36" s="218"/>
      <c r="P36" s="207" t="s">
        <v>167</v>
      </c>
      <c r="Q36" s="207"/>
      <c r="R36" s="109">
        <v>0</v>
      </c>
      <c r="S36" s="214">
        <f>R36*60</f>
        <v>0</v>
      </c>
      <c r="T36" s="218"/>
      <c r="U36" s="218"/>
      <c r="V36" s="218"/>
      <c r="W36" s="207" t="s">
        <v>167</v>
      </c>
      <c r="X36" s="207"/>
      <c r="Y36" s="109">
        <v>0</v>
      </c>
      <c r="Z36" s="214">
        <f>Y36*60</f>
        <v>0</v>
      </c>
      <c r="AA36" s="218"/>
      <c r="AB36" s="218"/>
      <c r="AC36" s="218"/>
      <c r="AD36" s="207" t="s">
        <v>167</v>
      </c>
      <c r="AE36" s="207"/>
      <c r="AF36" s="109">
        <v>0</v>
      </c>
      <c r="AG36" s="214">
        <f>AF36*60</f>
        <v>0</v>
      </c>
      <c r="AH36" s="218"/>
      <c r="AI36" s="218"/>
      <c r="AJ36" s="218"/>
    </row>
    <row r="37" spans="1:52" ht="13.5" customHeight="1">
      <c r="A37" s="406"/>
      <c r="B37" s="220" t="s">
        <v>168</v>
      </c>
      <c r="C37" s="220"/>
      <c r="D37" s="219">
        <v>0</v>
      </c>
      <c r="E37" s="209">
        <f>D37*120</f>
        <v>0</v>
      </c>
      <c r="F37" s="221"/>
      <c r="G37" s="221"/>
      <c r="H37" s="221"/>
      <c r="I37" s="220" t="s">
        <v>168</v>
      </c>
      <c r="J37" s="220"/>
      <c r="K37" s="74">
        <v>0</v>
      </c>
      <c r="L37" s="212">
        <f>K37*120</f>
        <v>0</v>
      </c>
      <c r="M37" s="125"/>
      <c r="N37" s="125"/>
      <c r="O37" s="125"/>
      <c r="P37" s="220" t="s">
        <v>168</v>
      </c>
      <c r="Q37" s="220"/>
      <c r="R37" s="109">
        <v>0</v>
      </c>
      <c r="S37" s="212">
        <f>R37*120</f>
        <v>0</v>
      </c>
      <c r="T37" s="125"/>
      <c r="U37" s="125"/>
      <c r="V37" s="125"/>
      <c r="W37" s="220" t="s">
        <v>168</v>
      </c>
      <c r="X37" s="220"/>
      <c r="Y37" s="109">
        <v>0</v>
      </c>
      <c r="Z37" s="212">
        <f>Y37*120</f>
        <v>0</v>
      </c>
      <c r="AA37" s="125"/>
      <c r="AB37" s="125"/>
      <c r="AC37" s="125"/>
      <c r="AD37" s="220" t="s">
        <v>168</v>
      </c>
      <c r="AE37" s="220"/>
      <c r="AF37" s="109">
        <v>0</v>
      </c>
      <c r="AG37" s="212">
        <f>AF37*120</f>
        <v>0</v>
      </c>
      <c r="AH37" s="125"/>
      <c r="AI37" s="125"/>
      <c r="AJ37" s="125"/>
    </row>
    <row r="38" spans="1:52" ht="13.5" customHeight="1">
      <c r="A38" s="222"/>
      <c r="B38" s="417" t="s">
        <v>169</v>
      </c>
      <c r="C38" s="389"/>
      <c r="D38" s="223"/>
      <c r="E38" s="209">
        <f>SUM(E32:E37)</f>
        <v>450</v>
      </c>
      <c r="F38" s="221"/>
      <c r="G38" s="221"/>
      <c r="H38" s="221"/>
      <c r="I38" s="417" t="s">
        <v>169</v>
      </c>
      <c r="J38" s="389"/>
      <c r="K38" s="224"/>
      <c r="L38" s="212">
        <f>SUM(L32:L37)</f>
        <v>655.57166515046958</v>
      </c>
      <c r="M38" s="125"/>
      <c r="N38" s="125"/>
      <c r="O38" s="125"/>
      <c r="P38" s="417" t="s">
        <v>169</v>
      </c>
      <c r="Q38" s="389"/>
      <c r="R38" s="225"/>
      <c r="S38" s="212">
        <f>SUM(S32:S37)</f>
        <v>709.57624716553289</v>
      </c>
      <c r="T38" s="125"/>
      <c r="U38" s="125"/>
      <c r="V38" s="125"/>
      <c r="W38" s="417" t="s">
        <v>169</v>
      </c>
      <c r="X38" s="389"/>
      <c r="Y38" s="225"/>
      <c r="Z38" s="212">
        <f>SUM(Z32:Z37)</f>
        <v>685.87912788473795</v>
      </c>
      <c r="AA38" s="125"/>
      <c r="AB38" s="125"/>
      <c r="AC38" s="125"/>
      <c r="AD38" s="417" t="s">
        <v>169</v>
      </c>
      <c r="AE38" s="389"/>
      <c r="AF38" s="225"/>
      <c r="AG38" s="212">
        <f>SUM(AG32:AG37)</f>
        <v>723.95789694176801</v>
      </c>
      <c r="AH38" s="125"/>
      <c r="AI38" s="125"/>
      <c r="AJ38" s="125"/>
      <c r="AK38" s="226"/>
      <c r="AL38" s="226"/>
      <c r="AM38" s="226"/>
      <c r="AN38" s="226"/>
      <c r="AO38" s="226"/>
      <c r="AP38" s="226"/>
      <c r="AQ38" s="226"/>
      <c r="AR38" s="226"/>
      <c r="AS38" s="226"/>
      <c r="AT38" s="226"/>
      <c r="AU38" s="226"/>
      <c r="AV38" s="226"/>
      <c r="AW38" s="226"/>
      <c r="AX38" s="226"/>
      <c r="AY38" s="226"/>
      <c r="AZ38" s="226"/>
    </row>
    <row r="39" spans="1:52" ht="13.5" customHeight="1">
      <c r="A39" s="420" t="s">
        <v>170</v>
      </c>
      <c r="B39" s="391"/>
      <c r="C39" s="391"/>
      <c r="D39" s="391"/>
      <c r="E39" s="391"/>
      <c r="F39" s="391"/>
      <c r="G39" s="391"/>
      <c r="H39" s="391"/>
      <c r="I39" s="391"/>
      <c r="J39" s="391"/>
      <c r="K39" s="391"/>
      <c r="L39" s="391"/>
      <c r="M39" s="391"/>
      <c r="N39" s="391"/>
      <c r="O39" s="391"/>
      <c r="P39" s="391"/>
      <c r="Q39" s="391"/>
      <c r="R39" s="391"/>
      <c r="S39" s="391"/>
      <c r="T39" s="391"/>
      <c r="U39" s="391"/>
      <c r="V39" s="391"/>
      <c r="W39" s="391"/>
      <c r="X39" s="391"/>
      <c r="Y39" s="391"/>
      <c r="Z39" s="391"/>
      <c r="AA39" s="391"/>
      <c r="AB39" s="391"/>
      <c r="AC39" s="391"/>
      <c r="AD39" s="391"/>
      <c r="AE39" s="391"/>
      <c r="AF39" s="391"/>
      <c r="AG39" s="391"/>
      <c r="AH39" s="227"/>
      <c r="AI39" s="227"/>
      <c r="AJ39" s="227"/>
      <c r="AK39" s="227"/>
      <c r="AL39" s="227"/>
      <c r="AM39" s="227"/>
      <c r="AN39" s="227"/>
      <c r="AO39" s="227"/>
      <c r="AP39" s="227"/>
      <c r="AQ39" s="227"/>
      <c r="AR39" s="227"/>
      <c r="AS39" s="227"/>
      <c r="AT39" s="227"/>
      <c r="AU39" s="227"/>
      <c r="AV39" s="227"/>
      <c r="AW39" s="227"/>
      <c r="AX39" s="227"/>
      <c r="AY39" s="227"/>
      <c r="AZ39" s="227"/>
    </row>
    <row r="40" spans="1:52" ht="13.5" customHeight="1">
      <c r="A40" s="421" t="s">
        <v>171</v>
      </c>
      <c r="B40" s="383"/>
      <c r="C40" s="383"/>
      <c r="D40" s="383"/>
      <c r="E40" s="383"/>
      <c r="F40" s="383"/>
      <c r="G40" s="383"/>
      <c r="H40" s="383"/>
      <c r="I40" s="383"/>
      <c r="J40" s="383"/>
      <c r="K40" s="383"/>
      <c r="L40" s="384"/>
      <c r="M40" s="228"/>
      <c r="N40" s="228"/>
      <c r="O40" s="228"/>
      <c r="T40" s="228"/>
      <c r="U40" s="228"/>
      <c r="V40" s="228"/>
      <c r="AA40" s="228"/>
      <c r="AB40" s="228"/>
      <c r="AC40" s="228"/>
      <c r="AH40" s="228"/>
      <c r="AI40" s="228"/>
      <c r="AJ40" s="228"/>
    </row>
    <row r="41" spans="1:52" ht="13.5" customHeight="1">
      <c r="F41" s="228"/>
      <c r="G41" s="228"/>
      <c r="H41" s="228"/>
      <c r="M41" s="228"/>
      <c r="N41" s="228"/>
      <c r="O41" s="228"/>
      <c r="T41" s="228"/>
      <c r="U41" s="228"/>
      <c r="V41" s="228"/>
      <c r="AA41" s="228"/>
      <c r="AB41" s="228"/>
      <c r="AC41" s="228"/>
      <c r="AH41" s="228"/>
      <c r="AI41" s="228"/>
      <c r="AJ41" s="228"/>
    </row>
    <row r="42" spans="1:52" ht="13.5" customHeight="1">
      <c r="F42" s="228"/>
      <c r="G42" s="228"/>
      <c r="H42" s="228"/>
      <c r="M42" s="228"/>
      <c r="N42" s="228"/>
      <c r="O42" s="228"/>
      <c r="T42" s="228"/>
      <c r="U42" s="228"/>
      <c r="V42" s="228"/>
      <c r="AA42" s="228"/>
      <c r="AB42" s="228"/>
      <c r="AC42" s="228"/>
      <c r="AH42" s="228"/>
      <c r="AI42" s="228"/>
      <c r="AJ42" s="228"/>
    </row>
    <row r="43" spans="1:52" ht="13.5" customHeight="1">
      <c r="F43" s="228"/>
      <c r="G43" s="228"/>
      <c r="H43" s="228"/>
      <c r="M43" s="228"/>
      <c r="N43" s="228"/>
      <c r="O43" s="228"/>
      <c r="T43" s="228"/>
      <c r="U43" s="228"/>
      <c r="V43" s="228"/>
      <c r="AA43" s="228"/>
      <c r="AB43" s="228"/>
      <c r="AC43" s="228"/>
      <c r="AH43" s="228"/>
      <c r="AI43" s="228"/>
      <c r="AJ43" s="228"/>
    </row>
    <row r="44" spans="1:52" ht="13.5" customHeight="1">
      <c r="F44" s="228"/>
      <c r="G44" s="228"/>
      <c r="H44" s="228"/>
      <c r="M44" s="228"/>
      <c r="N44" s="228"/>
      <c r="O44" s="228"/>
      <c r="T44" s="228"/>
      <c r="U44" s="228"/>
      <c r="V44" s="228"/>
      <c r="AA44" s="228"/>
      <c r="AB44" s="228"/>
      <c r="AC44" s="228"/>
      <c r="AH44" s="228"/>
      <c r="AI44" s="228"/>
      <c r="AJ44" s="228"/>
    </row>
    <row r="45" spans="1:52" ht="13.5" customHeight="1">
      <c r="F45" s="228"/>
      <c r="G45" s="228"/>
      <c r="H45" s="228"/>
      <c r="M45" s="228"/>
      <c r="N45" s="228"/>
      <c r="O45" s="228"/>
      <c r="T45" s="228"/>
      <c r="U45" s="228"/>
      <c r="V45" s="228"/>
      <c r="AA45" s="228"/>
      <c r="AB45" s="228"/>
      <c r="AC45" s="228"/>
      <c r="AH45" s="228"/>
      <c r="AI45" s="228"/>
      <c r="AJ45" s="228"/>
    </row>
    <row r="46" spans="1:52" ht="13.5" customHeight="1">
      <c r="F46" s="228"/>
      <c r="G46" s="228"/>
      <c r="H46" s="228"/>
      <c r="M46" s="228"/>
      <c r="N46" s="228"/>
      <c r="O46" s="228"/>
      <c r="T46" s="228"/>
      <c r="U46" s="228"/>
      <c r="V46" s="228"/>
      <c r="AA46" s="228"/>
      <c r="AB46" s="228"/>
      <c r="AC46" s="228"/>
      <c r="AH46" s="228"/>
      <c r="AI46" s="228"/>
      <c r="AJ46" s="228"/>
    </row>
    <row r="47" spans="1:52" ht="13.5" customHeight="1">
      <c r="F47" s="228"/>
      <c r="G47" s="228"/>
      <c r="H47" s="228"/>
      <c r="M47" s="228"/>
      <c r="N47" s="228"/>
      <c r="O47" s="228"/>
      <c r="T47" s="228"/>
      <c r="U47" s="228"/>
      <c r="V47" s="228"/>
      <c r="AA47" s="228"/>
      <c r="AB47" s="228"/>
      <c r="AC47" s="228"/>
      <c r="AH47" s="228"/>
      <c r="AI47" s="228"/>
      <c r="AJ47" s="228"/>
    </row>
    <row r="48" spans="1:52" ht="13.5" customHeight="1">
      <c r="F48" s="228"/>
      <c r="G48" s="228"/>
      <c r="H48" s="228"/>
      <c r="M48" s="228"/>
      <c r="N48" s="228"/>
      <c r="O48" s="228"/>
      <c r="T48" s="228"/>
      <c r="U48" s="228"/>
      <c r="V48" s="228"/>
      <c r="AA48" s="228"/>
      <c r="AB48" s="228"/>
      <c r="AC48" s="228"/>
      <c r="AH48" s="228"/>
      <c r="AI48" s="228"/>
      <c r="AJ48" s="228"/>
    </row>
    <row r="49" spans="6:36" ht="13.5" customHeight="1">
      <c r="F49" s="228"/>
      <c r="G49" s="228"/>
      <c r="H49" s="228"/>
      <c r="M49" s="228"/>
      <c r="N49" s="228"/>
      <c r="O49" s="228"/>
      <c r="T49" s="228"/>
      <c r="U49" s="228"/>
      <c r="V49" s="228"/>
      <c r="AA49" s="228"/>
      <c r="AB49" s="228"/>
      <c r="AC49" s="228"/>
      <c r="AH49" s="228"/>
      <c r="AI49" s="228"/>
      <c r="AJ49" s="228"/>
    </row>
    <row r="50" spans="6:36" ht="13.5" customHeight="1">
      <c r="F50" s="228"/>
      <c r="G50" s="228"/>
      <c r="H50" s="228"/>
      <c r="M50" s="228"/>
      <c r="N50" s="228"/>
      <c r="O50" s="228"/>
      <c r="T50" s="228"/>
      <c r="U50" s="228"/>
      <c r="V50" s="228"/>
      <c r="AA50" s="228"/>
      <c r="AB50" s="228"/>
      <c r="AC50" s="228"/>
      <c r="AH50" s="228"/>
      <c r="AI50" s="228"/>
      <c r="AJ50" s="228"/>
    </row>
    <row r="51" spans="6:36" ht="13.5" customHeight="1">
      <c r="F51" s="228"/>
      <c r="G51" s="228"/>
      <c r="H51" s="228"/>
      <c r="M51" s="228"/>
      <c r="N51" s="228"/>
      <c r="O51" s="228"/>
      <c r="T51" s="228"/>
      <c r="U51" s="228"/>
      <c r="V51" s="228"/>
      <c r="AA51" s="228"/>
      <c r="AB51" s="228"/>
      <c r="AC51" s="228"/>
      <c r="AH51" s="228"/>
      <c r="AI51" s="228"/>
      <c r="AJ51" s="228"/>
    </row>
    <row r="52" spans="6:36" ht="13.5" customHeight="1">
      <c r="F52" s="228"/>
      <c r="G52" s="228"/>
      <c r="H52" s="228"/>
      <c r="M52" s="228"/>
      <c r="N52" s="228"/>
      <c r="O52" s="228"/>
      <c r="T52" s="228"/>
      <c r="U52" s="228"/>
      <c r="V52" s="228"/>
      <c r="AA52" s="228"/>
      <c r="AB52" s="228"/>
      <c r="AC52" s="228"/>
      <c r="AH52" s="228"/>
      <c r="AI52" s="228"/>
      <c r="AJ52" s="228"/>
    </row>
    <row r="53" spans="6:36" ht="13.5" customHeight="1">
      <c r="F53" s="228"/>
      <c r="G53" s="228"/>
      <c r="H53" s="228"/>
      <c r="M53" s="228"/>
      <c r="N53" s="228"/>
      <c r="O53" s="228"/>
      <c r="T53" s="228"/>
      <c r="U53" s="228"/>
      <c r="V53" s="228"/>
      <c r="AA53" s="228"/>
      <c r="AB53" s="228"/>
      <c r="AC53" s="228"/>
      <c r="AH53" s="228"/>
      <c r="AI53" s="228"/>
      <c r="AJ53" s="228"/>
    </row>
    <row r="54" spans="6:36" ht="13.5" customHeight="1">
      <c r="F54" s="228"/>
      <c r="G54" s="228"/>
      <c r="H54" s="228"/>
      <c r="M54" s="228"/>
      <c r="N54" s="228"/>
      <c r="O54" s="228"/>
      <c r="T54" s="228"/>
      <c r="U54" s="228"/>
      <c r="V54" s="228"/>
      <c r="AA54" s="228"/>
      <c r="AB54" s="228"/>
      <c r="AC54" s="228"/>
      <c r="AH54" s="228"/>
      <c r="AI54" s="228"/>
      <c r="AJ54" s="228"/>
    </row>
    <row r="55" spans="6:36" ht="13.5" customHeight="1">
      <c r="F55" s="228"/>
      <c r="G55" s="228"/>
      <c r="H55" s="228"/>
      <c r="M55" s="228"/>
      <c r="N55" s="228"/>
      <c r="O55" s="228"/>
      <c r="T55" s="228"/>
      <c r="U55" s="228"/>
      <c r="V55" s="228"/>
      <c r="AA55" s="228"/>
      <c r="AB55" s="228"/>
      <c r="AC55" s="228"/>
      <c r="AH55" s="228"/>
      <c r="AI55" s="228"/>
      <c r="AJ55" s="228"/>
    </row>
    <row r="56" spans="6:36" ht="13.5" customHeight="1">
      <c r="F56" s="228"/>
      <c r="G56" s="228"/>
      <c r="H56" s="228"/>
      <c r="M56" s="228"/>
      <c r="N56" s="228"/>
      <c r="O56" s="228"/>
      <c r="T56" s="228"/>
      <c r="U56" s="228"/>
      <c r="V56" s="228"/>
      <c r="AA56" s="228"/>
      <c r="AB56" s="228"/>
      <c r="AC56" s="228"/>
      <c r="AH56" s="228"/>
      <c r="AI56" s="228"/>
      <c r="AJ56" s="228"/>
    </row>
    <row r="57" spans="6:36" ht="13.5" customHeight="1">
      <c r="F57" s="228"/>
      <c r="G57" s="228"/>
      <c r="H57" s="228"/>
      <c r="M57" s="228"/>
      <c r="N57" s="228"/>
      <c r="O57" s="228"/>
      <c r="T57" s="228"/>
      <c r="U57" s="228"/>
      <c r="V57" s="228"/>
      <c r="AA57" s="228"/>
      <c r="AB57" s="228"/>
      <c r="AC57" s="228"/>
      <c r="AH57" s="228"/>
      <c r="AI57" s="228"/>
      <c r="AJ57" s="228"/>
    </row>
    <row r="58" spans="6:36" ht="13.5" customHeight="1">
      <c r="F58" s="228"/>
      <c r="G58" s="228"/>
      <c r="H58" s="228"/>
      <c r="M58" s="228"/>
      <c r="N58" s="228"/>
      <c r="O58" s="228"/>
      <c r="T58" s="228"/>
      <c r="U58" s="228"/>
      <c r="V58" s="228"/>
      <c r="AA58" s="228"/>
      <c r="AB58" s="228"/>
      <c r="AC58" s="228"/>
      <c r="AH58" s="228"/>
      <c r="AI58" s="228"/>
      <c r="AJ58" s="228"/>
    </row>
    <row r="59" spans="6:36" ht="13.5" customHeight="1">
      <c r="F59" s="228"/>
      <c r="G59" s="228"/>
      <c r="H59" s="228"/>
      <c r="M59" s="228"/>
      <c r="N59" s="228"/>
      <c r="O59" s="228"/>
      <c r="T59" s="228"/>
      <c r="U59" s="228"/>
      <c r="V59" s="228"/>
      <c r="AA59" s="228"/>
      <c r="AB59" s="228"/>
      <c r="AC59" s="228"/>
      <c r="AH59" s="228"/>
      <c r="AI59" s="228"/>
      <c r="AJ59" s="228"/>
    </row>
    <row r="60" spans="6:36" ht="13.5" customHeight="1">
      <c r="F60" s="228"/>
      <c r="G60" s="228"/>
      <c r="H60" s="228"/>
      <c r="M60" s="228"/>
      <c r="N60" s="228"/>
      <c r="O60" s="228"/>
      <c r="T60" s="228"/>
      <c r="U60" s="228"/>
      <c r="V60" s="228"/>
      <c r="AA60" s="228"/>
      <c r="AB60" s="228"/>
      <c r="AC60" s="228"/>
      <c r="AH60" s="228"/>
      <c r="AI60" s="228"/>
      <c r="AJ60" s="228"/>
    </row>
    <row r="61" spans="6:36" ht="13.5" customHeight="1">
      <c r="F61" s="228"/>
      <c r="G61" s="228"/>
      <c r="H61" s="228"/>
      <c r="M61" s="228"/>
      <c r="N61" s="228"/>
      <c r="O61" s="228"/>
      <c r="T61" s="228"/>
      <c r="U61" s="228"/>
      <c r="V61" s="228"/>
      <c r="AA61" s="228"/>
      <c r="AB61" s="228"/>
      <c r="AC61" s="228"/>
      <c r="AH61" s="228"/>
      <c r="AI61" s="228"/>
      <c r="AJ61" s="228"/>
    </row>
    <row r="62" spans="6:36" ht="13.5" customHeight="1">
      <c r="F62" s="228"/>
      <c r="G62" s="228"/>
      <c r="H62" s="228"/>
      <c r="M62" s="228"/>
      <c r="N62" s="228"/>
      <c r="O62" s="228"/>
      <c r="T62" s="228"/>
      <c r="U62" s="228"/>
      <c r="V62" s="228"/>
      <c r="AA62" s="228"/>
      <c r="AB62" s="228"/>
      <c r="AC62" s="228"/>
      <c r="AH62" s="228"/>
      <c r="AI62" s="228"/>
      <c r="AJ62" s="228"/>
    </row>
    <row r="63" spans="6:36" ht="13.5" customHeight="1">
      <c r="F63" s="228"/>
      <c r="G63" s="228"/>
      <c r="H63" s="228"/>
      <c r="M63" s="228"/>
      <c r="N63" s="228"/>
      <c r="O63" s="228"/>
      <c r="T63" s="228"/>
      <c r="U63" s="228"/>
      <c r="V63" s="228"/>
      <c r="AA63" s="228"/>
      <c r="AB63" s="228"/>
      <c r="AC63" s="228"/>
      <c r="AH63" s="228"/>
      <c r="AI63" s="228"/>
      <c r="AJ63" s="228"/>
    </row>
    <row r="64" spans="6:36" ht="13.5" customHeight="1">
      <c r="F64" s="228"/>
      <c r="G64" s="228"/>
      <c r="H64" s="228"/>
      <c r="M64" s="228"/>
      <c r="N64" s="228"/>
      <c r="O64" s="228"/>
      <c r="T64" s="228"/>
      <c r="U64" s="228"/>
      <c r="V64" s="228"/>
      <c r="AA64" s="228"/>
      <c r="AB64" s="228"/>
      <c r="AC64" s="228"/>
      <c r="AH64" s="228"/>
      <c r="AI64" s="228"/>
      <c r="AJ64" s="228"/>
    </row>
    <row r="65" spans="6:36" ht="13.5" customHeight="1">
      <c r="F65" s="228"/>
      <c r="G65" s="228"/>
      <c r="H65" s="228"/>
      <c r="M65" s="228"/>
      <c r="N65" s="228"/>
      <c r="O65" s="228"/>
      <c r="T65" s="228"/>
      <c r="U65" s="228"/>
      <c r="V65" s="228"/>
      <c r="AA65" s="228"/>
      <c r="AB65" s="228"/>
      <c r="AC65" s="228"/>
      <c r="AH65" s="228"/>
      <c r="AI65" s="228"/>
      <c r="AJ65" s="228"/>
    </row>
    <row r="66" spans="6:36" ht="13.5" customHeight="1">
      <c r="F66" s="228"/>
      <c r="G66" s="228"/>
      <c r="H66" s="228"/>
      <c r="M66" s="228"/>
      <c r="N66" s="228"/>
      <c r="O66" s="228"/>
      <c r="T66" s="228"/>
      <c r="U66" s="228"/>
      <c r="V66" s="228"/>
      <c r="AA66" s="228"/>
      <c r="AB66" s="228"/>
      <c r="AC66" s="228"/>
      <c r="AH66" s="228"/>
      <c r="AI66" s="228"/>
      <c r="AJ66" s="228"/>
    </row>
    <row r="67" spans="6:36" ht="13.5" customHeight="1">
      <c r="F67" s="228"/>
      <c r="G67" s="228"/>
      <c r="H67" s="228"/>
      <c r="M67" s="228"/>
      <c r="N67" s="228"/>
      <c r="O67" s="228"/>
      <c r="T67" s="228"/>
      <c r="U67" s="228"/>
      <c r="V67" s="228"/>
      <c r="AA67" s="228"/>
      <c r="AB67" s="228"/>
      <c r="AC67" s="228"/>
      <c r="AH67" s="228"/>
      <c r="AI67" s="228"/>
      <c r="AJ67" s="228"/>
    </row>
    <row r="68" spans="6:36" ht="13.5" customHeight="1">
      <c r="F68" s="228"/>
      <c r="G68" s="228"/>
      <c r="H68" s="228"/>
      <c r="M68" s="228"/>
      <c r="N68" s="228"/>
      <c r="O68" s="228"/>
      <c r="T68" s="228"/>
      <c r="U68" s="228"/>
      <c r="V68" s="228"/>
      <c r="AA68" s="228"/>
      <c r="AB68" s="228"/>
      <c r="AC68" s="228"/>
      <c r="AH68" s="228"/>
      <c r="AI68" s="228"/>
      <c r="AJ68" s="228"/>
    </row>
    <row r="69" spans="6:36" ht="13.5" customHeight="1">
      <c r="F69" s="228"/>
      <c r="G69" s="228"/>
      <c r="H69" s="228"/>
      <c r="M69" s="228"/>
      <c r="N69" s="228"/>
      <c r="O69" s="228"/>
      <c r="T69" s="228"/>
      <c r="U69" s="228"/>
      <c r="V69" s="228"/>
      <c r="AA69" s="228"/>
      <c r="AB69" s="228"/>
      <c r="AC69" s="228"/>
      <c r="AH69" s="228"/>
      <c r="AI69" s="228"/>
      <c r="AJ69" s="228"/>
    </row>
    <row r="70" spans="6:36" ht="13.5" customHeight="1">
      <c r="F70" s="228"/>
      <c r="G70" s="228"/>
      <c r="H70" s="228"/>
      <c r="M70" s="228"/>
      <c r="N70" s="228"/>
      <c r="O70" s="228"/>
      <c r="T70" s="228"/>
      <c r="U70" s="228"/>
      <c r="V70" s="228"/>
      <c r="AA70" s="228"/>
      <c r="AB70" s="228"/>
      <c r="AC70" s="228"/>
      <c r="AH70" s="228"/>
      <c r="AI70" s="228"/>
      <c r="AJ70" s="228"/>
    </row>
    <row r="71" spans="6:36" ht="13.5" customHeight="1">
      <c r="F71" s="228"/>
      <c r="G71" s="228"/>
      <c r="H71" s="228"/>
      <c r="M71" s="228"/>
      <c r="N71" s="228"/>
      <c r="O71" s="228"/>
      <c r="T71" s="228"/>
      <c r="U71" s="228"/>
      <c r="V71" s="228"/>
      <c r="AA71" s="228"/>
      <c r="AB71" s="228"/>
      <c r="AC71" s="228"/>
      <c r="AH71" s="228"/>
      <c r="AI71" s="228"/>
      <c r="AJ71" s="228"/>
    </row>
    <row r="72" spans="6:36" ht="13.5" customHeight="1">
      <c r="F72" s="228"/>
      <c r="G72" s="228"/>
      <c r="H72" s="228"/>
      <c r="M72" s="228"/>
      <c r="N72" s="228"/>
      <c r="O72" s="228"/>
      <c r="T72" s="228"/>
      <c r="U72" s="228"/>
      <c r="V72" s="228"/>
      <c r="AA72" s="228"/>
      <c r="AB72" s="228"/>
      <c r="AC72" s="228"/>
      <c r="AH72" s="228"/>
      <c r="AI72" s="228"/>
      <c r="AJ72" s="228"/>
    </row>
    <row r="73" spans="6:36" ht="13.5" customHeight="1">
      <c r="F73" s="228"/>
      <c r="G73" s="228"/>
      <c r="H73" s="228"/>
      <c r="M73" s="228"/>
      <c r="N73" s="228"/>
      <c r="O73" s="228"/>
      <c r="T73" s="228"/>
      <c r="U73" s="228"/>
      <c r="V73" s="228"/>
      <c r="AA73" s="228"/>
      <c r="AB73" s="228"/>
      <c r="AC73" s="228"/>
      <c r="AH73" s="228"/>
      <c r="AI73" s="228"/>
      <c r="AJ73" s="228"/>
    </row>
    <row r="74" spans="6:36" ht="13.5" customHeight="1">
      <c r="F74" s="228"/>
      <c r="G74" s="228"/>
      <c r="H74" s="228"/>
      <c r="M74" s="228"/>
      <c r="N74" s="228"/>
      <c r="O74" s="228"/>
      <c r="T74" s="228"/>
      <c r="U74" s="228"/>
      <c r="V74" s="228"/>
      <c r="AA74" s="228"/>
      <c r="AB74" s="228"/>
      <c r="AC74" s="228"/>
      <c r="AH74" s="228"/>
      <c r="AI74" s="228"/>
      <c r="AJ74" s="228"/>
    </row>
    <row r="75" spans="6:36" ht="13.5" customHeight="1">
      <c r="F75" s="228"/>
      <c r="G75" s="228"/>
      <c r="H75" s="228"/>
      <c r="M75" s="228"/>
      <c r="N75" s="228"/>
      <c r="O75" s="228"/>
      <c r="T75" s="228"/>
      <c r="U75" s="228"/>
      <c r="V75" s="228"/>
      <c r="AA75" s="228"/>
      <c r="AB75" s="228"/>
      <c r="AC75" s="228"/>
      <c r="AH75" s="228"/>
      <c r="AI75" s="228"/>
      <c r="AJ75" s="228"/>
    </row>
    <row r="76" spans="6:36" ht="13.5" customHeight="1">
      <c r="F76" s="228"/>
      <c r="G76" s="228"/>
      <c r="H76" s="228"/>
      <c r="M76" s="228"/>
      <c r="N76" s="228"/>
      <c r="O76" s="228"/>
      <c r="T76" s="228"/>
      <c r="U76" s="228"/>
      <c r="V76" s="228"/>
      <c r="AA76" s="228"/>
      <c r="AB76" s="228"/>
      <c r="AC76" s="228"/>
      <c r="AH76" s="228"/>
      <c r="AI76" s="228"/>
      <c r="AJ76" s="228"/>
    </row>
    <row r="77" spans="6:36" ht="13.5" customHeight="1">
      <c r="F77" s="228"/>
      <c r="G77" s="228"/>
      <c r="H77" s="228"/>
      <c r="M77" s="228"/>
      <c r="N77" s="228"/>
      <c r="O77" s="228"/>
      <c r="T77" s="228"/>
      <c r="U77" s="228"/>
      <c r="V77" s="228"/>
      <c r="AA77" s="228"/>
      <c r="AB77" s="228"/>
      <c r="AC77" s="228"/>
      <c r="AH77" s="228"/>
      <c r="AI77" s="228"/>
      <c r="AJ77" s="228"/>
    </row>
    <row r="78" spans="6:36" ht="13.5" customHeight="1">
      <c r="F78" s="228"/>
      <c r="G78" s="228"/>
      <c r="H78" s="228"/>
      <c r="M78" s="228"/>
      <c r="N78" s="228"/>
      <c r="O78" s="228"/>
      <c r="T78" s="228"/>
      <c r="U78" s="228"/>
      <c r="V78" s="228"/>
      <c r="AA78" s="228"/>
      <c r="AB78" s="228"/>
      <c r="AC78" s="228"/>
      <c r="AH78" s="228"/>
      <c r="AI78" s="228"/>
      <c r="AJ78" s="228"/>
    </row>
    <row r="79" spans="6:36" ht="13.5" customHeight="1">
      <c r="F79" s="228"/>
      <c r="G79" s="228"/>
      <c r="H79" s="228"/>
      <c r="M79" s="228"/>
      <c r="N79" s="228"/>
      <c r="O79" s="228"/>
      <c r="T79" s="228"/>
      <c r="U79" s="228"/>
      <c r="V79" s="228"/>
      <c r="AA79" s="228"/>
      <c r="AB79" s="228"/>
      <c r="AC79" s="228"/>
      <c r="AH79" s="228"/>
      <c r="AI79" s="228"/>
      <c r="AJ79" s="228"/>
    </row>
    <row r="80" spans="6:36" ht="13.5" customHeight="1">
      <c r="F80" s="228"/>
      <c r="G80" s="228"/>
      <c r="H80" s="228"/>
      <c r="M80" s="228"/>
      <c r="N80" s="228"/>
      <c r="O80" s="228"/>
      <c r="T80" s="228"/>
      <c r="U80" s="228"/>
      <c r="V80" s="228"/>
      <c r="AA80" s="228"/>
      <c r="AB80" s="228"/>
      <c r="AC80" s="228"/>
      <c r="AH80" s="228"/>
      <c r="AI80" s="228"/>
      <c r="AJ80" s="228"/>
    </row>
    <row r="81" spans="6:36" ht="13.5" customHeight="1">
      <c r="F81" s="228"/>
      <c r="G81" s="228"/>
      <c r="H81" s="228"/>
      <c r="M81" s="228"/>
      <c r="N81" s="228"/>
      <c r="O81" s="228"/>
      <c r="T81" s="228"/>
      <c r="U81" s="228"/>
      <c r="V81" s="228"/>
      <c r="AA81" s="228"/>
      <c r="AB81" s="228"/>
      <c r="AC81" s="228"/>
      <c r="AH81" s="228"/>
      <c r="AI81" s="228"/>
      <c r="AJ81" s="228"/>
    </row>
    <row r="82" spans="6:36" ht="13.5" customHeight="1">
      <c r="F82" s="228"/>
      <c r="G82" s="228"/>
      <c r="H82" s="228"/>
      <c r="M82" s="228"/>
      <c r="N82" s="228"/>
      <c r="O82" s="228"/>
      <c r="T82" s="228"/>
      <c r="U82" s="228"/>
      <c r="V82" s="228"/>
      <c r="AA82" s="228"/>
      <c r="AB82" s="228"/>
      <c r="AC82" s="228"/>
      <c r="AH82" s="228"/>
      <c r="AI82" s="228"/>
      <c r="AJ82" s="228"/>
    </row>
    <row r="83" spans="6:36" ht="13.5" customHeight="1">
      <c r="F83" s="228"/>
      <c r="G83" s="228"/>
      <c r="H83" s="228"/>
      <c r="M83" s="228"/>
      <c r="N83" s="228"/>
      <c r="O83" s="228"/>
      <c r="T83" s="228"/>
      <c r="U83" s="228"/>
      <c r="V83" s="228"/>
      <c r="AA83" s="228"/>
      <c r="AB83" s="228"/>
      <c r="AC83" s="228"/>
      <c r="AH83" s="228"/>
      <c r="AI83" s="228"/>
      <c r="AJ83" s="228"/>
    </row>
    <row r="84" spans="6:36" ht="13.5" customHeight="1">
      <c r="F84" s="228"/>
      <c r="G84" s="228"/>
      <c r="H84" s="228"/>
      <c r="M84" s="228"/>
      <c r="N84" s="228"/>
      <c r="O84" s="228"/>
      <c r="T84" s="228"/>
      <c r="U84" s="228"/>
      <c r="V84" s="228"/>
      <c r="AA84" s="228"/>
      <c r="AB84" s="228"/>
      <c r="AC84" s="228"/>
      <c r="AH84" s="228"/>
      <c r="AI84" s="228"/>
      <c r="AJ84" s="228"/>
    </row>
    <row r="85" spans="6:36" ht="13.5" customHeight="1">
      <c r="F85" s="228"/>
      <c r="G85" s="228"/>
      <c r="H85" s="228"/>
      <c r="M85" s="228"/>
      <c r="N85" s="228"/>
      <c r="O85" s="228"/>
      <c r="T85" s="228"/>
      <c r="U85" s="228"/>
      <c r="V85" s="228"/>
      <c r="AA85" s="228"/>
      <c r="AB85" s="228"/>
      <c r="AC85" s="228"/>
      <c r="AH85" s="228"/>
      <c r="AI85" s="228"/>
      <c r="AJ85" s="228"/>
    </row>
    <row r="86" spans="6:36" ht="13.5" customHeight="1">
      <c r="F86" s="228"/>
      <c r="G86" s="228"/>
      <c r="H86" s="228"/>
      <c r="M86" s="228"/>
      <c r="N86" s="228"/>
      <c r="O86" s="228"/>
      <c r="T86" s="228"/>
      <c r="U86" s="228"/>
      <c r="V86" s="228"/>
      <c r="AA86" s="228"/>
      <c r="AB86" s="228"/>
      <c r="AC86" s="228"/>
      <c r="AH86" s="228"/>
      <c r="AI86" s="228"/>
      <c r="AJ86" s="228"/>
    </row>
    <row r="87" spans="6:36" ht="13.5" customHeight="1">
      <c r="F87" s="228"/>
      <c r="G87" s="228"/>
      <c r="H87" s="228"/>
      <c r="M87" s="228"/>
      <c r="N87" s="228"/>
      <c r="O87" s="228"/>
      <c r="T87" s="228"/>
      <c r="U87" s="228"/>
      <c r="V87" s="228"/>
      <c r="AA87" s="228"/>
      <c r="AB87" s="228"/>
      <c r="AC87" s="228"/>
      <c r="AH87" s="228"/>
      <c r="AI87" s="228"/>
      <c r="AJ87" s="228"/>
    </row>
    <row r="88" spans="6:36" ht="13.5" customHeight="1">
      <c r="F88" s="228"/>
      <c r="G88" s="228"/>
      <c r="H88" s="228"/>
      <c r="M88" s="228"/>
      <c r="N88" s="228"/>
      <c r="O88" s="228"/>
      <c r="T88" s="228"/>
      <c r="U88" s="228"/>
      <c r="V88" s="228"/>
      <c r="AA88" s="228"/>
      <c r="AB88" s="228"/>
      <c r="AC88" s="228"/>
      <c r="AH88" s="228"/>
      <c r="AI88" s="228"/>
      <c r="AJ88" s="228"/>
    </row>
    <row r="89" spans="6:36" ht="13.5" customHeight="1">
      <c r="F89" s="228"/>
      <c r="G89" s="228"/>
      <c r="H89" s="228"/>
      <c r="M89" s="228"/>
      <c r="N89" s="228"/>
      <c r="O89" s="228"/>
      <c r="T89" s="228"/>
      <c r="U89" s="228"/>
      <c r="V89" s="228"/>
      <c r="AA89" s="228"/>
      <c r="AB89" s="228"/>
      <c r="AC89" s="228"/>
      <c r="AH89" s="228"/>
      <c r="AI89" s="228"/>
      <c r="AJ89" s="228"/>
    </row>
    <row r="90" spans="6:36" ht="13.5" customHeight="1">
      <c r="F90" s="228"/>
      <c r="G90" s="228"/>
      <c r="H90" s="228"/>
      <c r="M90" s="228"/>
      <c r="N90" s="228"/>
      <c r="O90" s="228"/>
      <c r="T90" s="228"/>
      <c r="U90" s="228"/>
      <c r="V90" s="228"/>
      <c r="AA90" s="228"/>
      <c r="AB90" s="228"/>
      <c r="AC90" s="228"/>
      <c r="AH90" s="228"/>
      <c r="AI90" s="228"/>
      <c r="AJ90" s="228"/>
    </row>
    <row r="91" spans="6:36" ht="13.5" customHeight="1">
      <c r="F91" s="228"/>
      <c r="G91" s="228"/>
      <c r="H91" s="228"/>
      <c r="M91" s="228"/>
      <c r="N91" s="228"/>
      <c r="O91" s="228"/>
      <c r="T91" s="228"/>
      <c r="U91" s="228"/>
      <c r="V91" s="228"/>
      <c r="AA91" s="228"/>
      <c r="AB91" s="228"/>
      <c r="AC91" s="228"/>
      <c r="AH91" s="228"/>
      <c r="AI91" s="228"/>
      <c r="AJ91" s="228"/>
    </row>
    <row r="92" spans="6:36" ht="13.5" customHeight="1">
      <c r="F92" s="228"/>
      <c r="G92" s="228"/>
      <c r="H92" s="228"/>
      <c r="M92" s="228"/>
      <c r="N92" s="228"/>
      <c r="O92" s="228"/>
      <c r="T92" s="228"/>
      <c r="U92" s="228"/>
      <c r="V92" s="228"/>
      <c r="AA92" s="228"/>
      <c r="AB92" s="228"/>
      <c r="AC92" s="228"/>
      <c r="AH92" s="228"/>
      <c r="AI92" s="228"/>
      <c r="AJ92" s="228"/>
    </row>
    <row r="93" spans="6:36" ht="13.5" customHeight="1">
      <c r="F93" s="228"/>
      <c r="G93" s="228"/>
      <c r="H93" s="228"/>
      <c r="M93" s="228"/>
      <c r="N93" s="228"/>
      <c r="O93" s="228"/>
      <c r="T93" s="228"/>
      <c r="U93" s="228"/>
      <c r="V93" s="228"/>
      <c r="AA93" s="228"/>
      <c r="AB93" s="228"/>
      <c r="AC93" s="228"/>
      <c r="AH93" s="228"/>
      <c r="AI93" s="228"/>
      <c r="AJ93" s="228"/>
    </row>
    <row r="94" spans="6:36" ht="13.5" customHeight="1">
      <c r="F94" s="228"/>
      <c r="G94" s="228"/>
      <c r="H94" s="228"/>
      <c r="M94" s="228"/>
      <c r="N94" s="228"/>
      <c r="O94" s="228"/>
      <c r="T94" s="228"/>
      <c r="U94" s="228"/>
      <c r="V94" s="228"/>
      <c r="AA94" s="228"/>
      <c r="AB94" s="228"/>
      <c r="AC94" s="228"/>
      <c r="AH94" s="228"/>
      <c r="AI94" s="228"/>
      <c r="AJ94" s="228"/>
    </row>
    <row r="95" spans="6:36" ht="13.5" customHeight="1">
      <c r="F95" s="228"/>
      <c r="G95" s="228"/>
      <c r="H95" s="228"/>
      <c r="M95" s="228"/>
      <c r="N95" s="228"/>
      <c r="O95" s="228"/>
      <c r="T95" s="228"/>
      <c r="U95" s="228"/>
      <c r="V95" s="228"/>
      <c r="AA95" s="228"/>
      <c r="AB95" s="228"/>
      <c r="AC95" s="228"/>
      <c r="AH95" s="228"/>
      <c r="AI95" s="228"/>
      <c r="AJ95" s="228"/>
    </row>
    <row r="96" spans="6:36" ht="13.5" customHeight="1">
      <c r="F96" s="228"/>
      <c r="G96" s="228"/>
      <c r="H96" s="228"/>
      <c r="M96" s="228"/>
      <c r="N96" s="228"/>
      <c r="O96" s="228"/>
      <c r="T96" s="228"/>
      <c r="U96" s="228"/>
      <c r="V96" s="228"/>
      <c r="AA96" s="228"/>
      <c r="AB96" s="228"/>
      <c r="AC96" s="228"/>
      <c r="AH96" s="228"/>
      <c r="AI96" s="228"/>
      <c r="AJ96" s="228"/>
    </row>
    <row r="97" spans="6:36" ht="13.5" customHeight="1">
      <c r="F97" s="228"/>
      <c r="G97" s="228"/>
      <c r="H97" s="228"/>
      <c r="M97" s="228"/>
      <c r="N97" s="228"/>
      <c r="O97" s="228"/>
      <c r="T97" s="228"/>
      <c r="U97" s="228"/>
      <c r="V97" s="228"/>
      <c r="AA97" s="228"/>
      <c r="AB97" s="228"/>
      <c r="AC97" s="228"/>
      <c r="AH97" s="228"/>
      <c r="AI97" s="228"/>
      <c r="AJ97" s="228"/>
    </row>
    <row r="98" spans="6:36" ht="13.5" customHeight="1">
      <c r="F98" s="228"/>
      <c r="G98" s="228"/>
      <c r="H98" s="228"/>
      <c r="M98" s="228"/>
      <c r="N98" s="228"/>
      <c r="O98" s="228"/>
      <c r="T98" s="228"/>
      <c r="U98" s="228"/>
      <c r="V98" s="228"/>
      <c r="AA98" s="228"/>
      <c r="AB98" s="228"/>
      <c r="AC98" s="228"/>
      <c r="AH98" s="228"/>
      <c r="AI98" s="228"/>
      <c r="AJ98" s="228"/>
    </row>
    <row r="99" spans="6:36" ht="13.5" customHeight="1">
      <c r="F99" s="228"/>
      <c r="G99" s="228"/>
      <c r="H99" s="228"/>
      <c r="M99" s="228"/>
      <c r="N99" s="228"/>
      <c r="O99" s="228"/>
      <c r="T99" s="228"/>
      <c r="U99" s="228"/>
      <c r="V99" s="228"/>
      <c r="AA99" s="228"/>
      <c r="AB99" s="228"/>
      <c r="AC99" s="228"/>
      <c r="AH99" s="228"/>
      <c r="AI99" s="228"/>
      <c r="AJ99" s="228"/>
    </row>
    <row r="100" spans="6:36" ht="13.5" customHeight="1">
      <c r="F100" s="228"/>
      <c r="G100" s="228"/>
      <c r="H100" s="228"/>
      <c r="M100" s="228"/>
      <c r="N100" s="228"/>
      <c r="O100" s="228"/>
      <c r="T100" s="228"/>
      <c r="U100" s="228"/>
      <c r="V100" s="228"/>
      <c r="AA100" s="228"/>
      <c r="AB100" s="228"/>
      <c r="AC100" s="228"/>
      <c r="AH100" s="228"/>
      <c r="AI100" s="228"/>
      <c r="AJ100" s="228"/>
    </row>
    <row r="101" spans="6:36" ht="13.5" customHeight="1">
      <c r="F101" s="228"/>
      <c r="G101" s="228"/>
      <c r="H101" s="228"/>
      <c r="M101" s="228"/>
      <c r="N101" s="228"/>
      <c r="O101" s="228"/>
      <c r="T101" s="228"/>
      <c r="U101" s="228"/>
      <c r="V101" s="228"/>
      <c r="AA101" s="228"/>
      <c r="AB101" s="228"/>
      <c r="AC101" s="228"/>
      <c r="AH101" s="228"/>
      <c r="AI101" s="228"/>
      <c r="AJ101" s="228"/>
    </row>
    <row r="102" spans="6:36" ht="13.5" customHeight="1">
      <c r="F102" s="228"/>
      <c r="G102" s="228"/>
      <c r="H102" s="228"/>
      <c r="M102" s="228"/>
      <c r="N102" s="228"/>
      <c r="O102" s="228"/>
      <c r="T102" s="228"/>
      <c r="U102" s="228"/>
      <c r="V102" s="228"/>
      <c r="AA102" s="228"/>
      <c r="AB102" s="228"/>
      <c r="AC102" s="228"/>
      <c r="AH102" s="228"/>
      <c r="AI102" s="228"/>
      <c r="AJ102" s="228"/>
    </row>
    <row r="103" spans="6:36" ht="13.5" customHeight="1">
      <c r="F103" s="228"/>
      <c r="G103" s="228"/>
      <c r="H103" s="228"/>
      <c r="M103" s="228"/>
      <c r="N103" s="228"/>
      <c r="O103" s="228"/>
      <c r="T103" s="228"/>
      <c r="U103" s="228"/>
      <c r="V103" s="228"/>
      <c r="AA103" s="228"/>
      <c r="AB103" s="228"/>
      <c r="AC103" s="228"/>
      <c r="AH103" s="228"/>
      <c r="AI103" s="228"/>
      <c r="AJ103" s="228"/>
    </row>
    <row r="104" spans="6:36" ht="13.5" customHeight="1">
      <c r="F104" s="228"/>
      <c r="G104" s="228"/>
      <c r="H104" s="228"/>
      <c r="M104" s="228"/>
      <c r="N104" s="228"/>
      <c r="O104" s="228"/>
      <c r="T104" s="228"/>
      <c r="U104" s="228"/>
      <c r="V104" s="228"/>
      <c r="AA104" s="228"/>
      <c r="AB104" s="228"/>
      <c r="AC104" s="228"/>
      <c r="AH104" s="228"/>
      <c r="AI104" s="228"/>
      <c r="AJ104" s="228"/>
    </row>
    <row r="105" spans="6:36" ht="13.5" customHeight="1">
      <c r="F105" s="228"/>
      <c r="G105" s="228"/>
      <c r="H105" s="228"/>
      <c r="M105" s="228"/>
      <c r="N105" s="228"/>
      <c r="O105" s="228"/>
      <c r="T105" s="228"/>
      <c r="U105" s="228"/>
      <c r="V105" s="228"/>
      <c r="AA105" s="228"/>
      <c r="AB105" s="228"/>
      <c r="AC105" s="228"/>
      <c r="AH105" s="228"/>
      <c r="AI105" s="228"/>
      <c r="AJ105" s="228"/>
    </row>
    <row r="106" spans="6:36" ht="13.5" customHeight="1">
      <c r="F106" s="228"/>
      <c r="G106" s="228"/>
      <c r="H106" s="228"/>
      <c r="M106" s="228"/>
      <c r="N106" s="228"/>
      <c r="O106" s="228"/>
      <c r="T106" s="228"/>
      <c r="U106" s="228"/>
      <c r="V106" s="228"/>
      <c r="AA106" s="228"/>
      <c r="AB106" s="228"/>
      <c r="AC106" s="228"/>
      <c r="AH106" s="228"/>
      <c r="AI106" s="228"/>
      <c r="AJ106" s="228"/>
    </row>
    <row r="107" spans="6:36" ht="13.5" customHeight="1">
      <c r="F107" s="228"/>
      <c r="G107" s="228"/>
      <c r="H107" s="228"/>
      <c r="M107" s="228"/>
      <c r="N107" s="228"/>
      <c r="O107" s="228"/>
      <c r="T107" s="228"/>
      <c r="U107" s="228"/>
      <c r="V107" s="228"/>
      <c r="AA107" s="228"/>
      <c r="AB107" s="228"/>
      <c r="AC107" s="228"/>
      <c r="AH107" s="228"/>
      <c r="AI107" s="228"/>
      <c r="AJ107" s="228"/>
    </row>
    <row r="108" spans="6:36" ht="13.5" customHeight="1">
      <c r="F108" s="228"/>
      <c r="G108" s="228"/>
      <c r="H108" s="228"/>
      <c r="M108" s="228"/>
      <c r="N108" s="228"/>
      <c r="O108" s="228"/>
      <c r="T108" s="228"/>
      <c r="U108" s="228"/>
      <c r="V108" s="228"/>
      <c r="AA108" s="228"/>
      <c r="AB108" s="228"/>
      <c r="AC108" s="228"/>
      <c r="AH108" s="228"/>
      <c r="AI108" s="228"/>
      <c r="AJ108" s="228"/>
    </row>
    <row r="109" spans="6:36" ht="13.5" customHeight="1">
      <c r="F109" s="228"/>
      <c r="G109" s="228"/>
      <c r="H109" s="228"/>
      <c r="M109" s="228"/>
      <c r="N109" s="228"/>
      <c r="O109" s="228"/>
      <c r="T109" s="228"/>
      <c r="U109" s="228"/>
      <c r="V109" s="228"/>
      <c r="AA109" s="228"/>
      <c r="AB109" s="228"/>
      <c r="AC109" s="228"/>
      <c r="AH109" s="228"/>
      <c r="AI109" s="228"/>
      <c r="AJ109" s="228"/>
    </row>
    <row r="110" spans="6:36" ht="13.5" customHeight="1">
      <c r="F110" s="228"/>
      <c r="G110" s="228"/>
      <c r="H110" s="228"/>
      <c r="M110" s="228"/>
      <c r="N110" s="228"/>
      <c r="O110" s="228"/>
      <c r="T110" s="228"/>
      <c r="U110" s="228"/>
      <c r="V110" s="228"/>
      <c r="AA110" s="228"/>
      <c r="AB110" s="228"/>
      <c r="AC110" s="228"/>
      <c r="AH110" s="228"/>
      <c r="AI110" s="228"/>
      <c r="AJ110" s="228"/>
    </row>
    <row r="111" spans="6:36" ht="13.5" customHeight="1">
      <c r="F111" s="228"/>
      <c r="G111" s="228"/>
      <c r="H111" s="228"/>
      <c r="M111" s="228"/>
      <c r="N111" s="228"/>
      <c r="O111" s="228"/>
      <c r="T111" s="228"/>
      <c r="U111" s="228"/>
      <c r="V111" s="228"/>
      <c r="AA111" s="228"/>
      <c r="AB111" s="228"/>
      <c r="AC111" s="228"/>
      <c r="AH111" s="228"/>
      <c r="AI111" s="228"/>
      <c r="AJ111" s="228"/>
    </row>
    <row r="112" spans="6:36" ht="13.5" customHeight="1">
      <c r="F112" s="228"/>
      <c r="G112" s="228"/>
      <c r="H112" s="228"/>
      <c r="M112" s="228"/>
      <c r="N112" s="228"/>
      <c r="O112" s="228"/>
      <c r="T112" s="228"/>
      <c r="U112" s="228"/>
      <c r="V112" s="228"/>
      <c r="AA112" s="228"/>
      <c r="AB112" s="228"/>
      <c r="AC112" s="228"/>
      <c r="AH112" s="228"/>
      <c r="AI112" s="228"/>
      <c r="AJ112" s="228"/>
    </row>
    <row r="113" spans="6:36" ht="13.5" customHeight="1">
      <c r="F113" s="228"/>
      <c r="G113" s="228"/>
      <c r="H113" s="228"/>
      <c r="M113" s="228"/>
      <c r="N113" s="228"/>
      <c r="O113" s="228"/>
      <c r="T113" s="228"/>
      <c r="U113" s="228"/>
      <c r="V113" s="228"/>
      <c r="AA113" s="228"/>
      <c r="AB113" s="228"/>
      <c r="AC113" s="228"/>
      <c r="AH113" s="228"/>
      <c r="AI113" s="228"/>
      <c r="AJ113" s="228"/>
    </row>
    <row r="114" spans="6:36" ht="13.5" customHeight="1">
      <c r="F114" s="228"/>
      <c r="G114" s="228"/>
      <c r="H114" s="228"/>
      <c r="M114" s="228"/>
      <c r="N114" s="228"/>
      <c r="O114" s="228"/>
      <c r="T114" s="228"/>
      <c r="U114" s="228"/>
      <c r="V114" s="228"/>
      <c r="AA114" s="228"/>
      <c r="AB114" s="228"/>
      <c r="AC114" s="228"/>
      <c r="AH114" s="228"/>
      <c r="AI114" s="228"/>
      <c r="AJ114" s="228"/>
    </row>
    <row r="115" spans="6:36" ht="13.5" customHeight="1">
      <c r="F115" s="228"/>
      <c r="G115" s="228"/>
      <c r="H115" s="228"/>
      <c r="M115" s="228"/>
      <c r="N115" s="228"/>
      <c r="O115" s="228"/>
      <c r="T115" s="228"/>
      <c r="U115" s="228"/>
      <c r="V115" s="228"/>
      <c r="AA115" s="228"/>
      <c r="AB115" s="228"/>
      <c r="AC115" s="228"/>
      <c r="AH115" s="228"/>
      <c r="AI115" s="228"/>
      <c r="AJ115" s="228"/>
    </row>
    <row r="116" spans="6:36" ht="13.5" customHeight="1">
      <c r="F116" s="228"/>
      <c r="G116" s="228"/>
      <c r="H116" s="228"/>
      <c r="M116" s="228"/>
      <c r="N116" s="228"/>
      <c r="O116" s="228"/>
      <c r="T116" s="228"/>
      <c r="U116" s="228"/>
      <c r="V116" s="228"/>
      <c r="AA116" s="228"/>
      <c r="AB116" s="228"/>
      <c r="AC116" s="228"/>
      <c r="AH116" s="228"/>
      <c r="AI116" s="228"/>
      <c r="AJ116" s="228"/>
    </row>
    <row r="117" spans="6:36" ht="13.5" customHeight="1">
      <c r="F117" s="228"/>
      <c r="G117" s="228"/>
      <c r="H117" s="228"/>
      <c r="M117" s="228"/>
      <c r="N117" s="228"/>
      <c r="O117" s="228"/>
      <c r="T117" s="228"/>
      <c r="U117" s="228"/>
      <c r="V117" s="228"/>
      <c r="AA117" s="228"/>
      <c r="AB117" s="228"/>
      <c r="AC117" s="228"/>
      <c r="AH117" s="228"/>
      <c r="AI117" s="228"/>
      <c r="AJ117" s="228"/>
    </row>
    <row r="118" spans="6:36" ht="13.5" customHeight="1">
      <c r="F118" s="228"/>
      <c r="G118" s="228"/>
      <c r="H118" s="228"/>
      <c r="M118" s="228"/>
      <c r="N118" s="228"/>
      <c r="O118" s="228"/>
      <c r="T118" s="228"/>
      <c r="U118" s="228"/>
      <c r="V118" s="228"/>
      <c r="AA118" s="228"/>
      <c r="AB118" s="228"/>
      <c r="AC118" s="228"/>
      <c r="AH118" s="228"/>
      <c r="AI118" s="228"/>
      <c r="AJ118" s="228"/>
    </row>
    <row r="119" spans="6:36" ht="13.5" customHeight="1">
      <c r="F119" s="228"/>
      <c r="G119" s="228"/>
      <c r="H119" s="228"/>
      <c r="M119" s="228"/>
      <c r="N119" s="228"/>
      <c r="O119" s="228"/>
      <c r="T119" s="228"/>
      <c r="U119" s="228"/>
      <c r="V119" s="228"/>
      <c r="AA119" s="228"/>
      <c r="AB119" s="228"/>
      <c r="AC119" s="228"/>
      <c r="AH119" s="228"/>
      <c r="AI119" s="228"/>
      <c r="AJ119" s="228"/>
    </row>
    <row r="120" spans="6:36" ht="13.5" customHeight="1">
      <c r="F120" s="228"/>
      <c r="G120" s="228"/>
      <c r="H120" s="228"/>
      <c r="M120" s="228"/>
      <c r="N120" s="228"/>
      <c r="O120" s="228"/>
      <c r="T120" s="228"/>
      <c r="U120" s="228"/>
      <c r="V120" s="228"/>
      <c r="AA120" s="228"/>
      <c r="AB120" s="228"/>
      <c r="AC120" s="228"/>
      <c r="AH120" s="228"/>
      <c r="AI120" s="228"/>
      <c r="AJ120" s="228"/>
    </row>
    <row r="121" spans="6:36" ht="13.5" customHeight="1">
      <c r="F121" s="228"/>
      <c r="G121" s="228"/>
      <c r="H121" s="228"/>
      <c r="M121" s="228"/>
      <c r="N121" s="228"/>
      <c r="O121" s="228"/>
      <c r="T121" s="228"/>
      <c r="U121" s="228"/>
      <c r="V121" s="228"/>
      <c r="AA121" s="228"/>
      <c r="AB121" s="228"/>
      <c r="AC121" s="228"/>
      <c r="AH121" s="228"/>
      <c r="AI121" s="228"/>
      <c r="AJ121" s="228"/>
    </row>
    <row r="122" spans="6:36" ht="13.5" customHeight="1">
      <c r="F122" s="228"/>
      <c r="G122" s="228"/>
      <c r="H122" s="228"/>
      <c r="M122" s="228"/>
      <c r="N122" s="228"/>
      <c r="O122" s="228"/>
      <c r="T122" s="228"/>
      <c r="U122" s="228"/>
      <c r="V122" s="228"/>
      <c r="AA122" s="228"/>
      <c r="AB122" s="228"/>
      <c r="AC122" s="228"/>
      <c r="AH122" s="228"/>
      <c r="AI122" s="228"/>
      <c r="AJ122" s="228"/>
    </row>
    <row r="123" spans="6:36" ht="13.5" customHeight="1">
      <c r="F123" s="228"/>
      <c r="G123" s="228"/>
      <c r="H123" s="228"/>
      <c r="M123" s="228"/>
      <c r="N123" s="228"/>
      <c r="O123" s="228"/>
      <c r="T123" s="228"/>
      <c r="U123" s="228"/>
      <c r="V123" s="228"/>
      <c r="AA123" s="228"/>
      <c r="AB123" s="228"/>
      <c r="AC123" s="228"/>
      <c r="AH123" s="228"/>
      <c r="AI123" s="228"/>
      <c r="AJ123" s="228"/>
    </row>
    <row r="124" spans="6:36" ht="13.5" customHeight="1">
      <c r="F124" s="228"/>
      <c r="G124" s="228"/>
      <c r="H124" s="228"/>
      <c r="M124" s="228"/>
      <c r="N124" s="228"/>
      <c r="O124" s="228"/>
      <c r="T124" s="228"/>
      <c r="U124" s="228"/>
      <c r="V124" s="228"/>
      <c r="AA124" s="228"/>
      <c r="AB124" s="228"/>
      <c r="AC124" s="228"/>
      <c r="AH124" s="228"/>
      <c r="AI124" s="228"/>
      <c r="AJ124" s="228"/>
    </row>
    <row r="125" spans="6:36" ht="13.5" customHeight="1">
      <c r="F125" s="228"/>
      <c r="G125" s="228"/>
      <c r="H125" s="228"/>
      <c r="M125" s="228"/>
      <c r="N125" s="228"/>
      <c r="O125" s="228"/>
      <c r="T125" s="228"/>
      <c r="U125" s="228"/>
      <c r="V125" s="228"/>
      <c r="AA125" s="228"/>
      <c r="AB125" s="228"/>
      <c r="AC125" s="228"/>
      <c r="AH125" s="228"/>
      <c r="AI125" s="228"/>
      <c r="AJ125" s="228"/>
    </row>
    <row r="126" spans="6:36" ht="13.5" customHeight="1">
      <c r="F126" s="228"/>
      <c r="G126" s="228"/>
      <c r="H126" s="228"/>
      <c r="M126" s="228"/>
      <c r="N126" s="228"/>
      <c r="O126" s="228"/>
      <c r="T126" s="228"/>
      <c r="U126" s="228"/>
      <c r="V126" s="228"/>
      <c r="AA126" s="228"/>
      <c r="AB126" s="228"/>
      <c r="AC126" s="228"/>
      <c r="AH126" s="228"/>
      <c r="AI126" s="228"/>
      <c r="AJ126" s="228"/>
    </row>
    <row r="127" spans="6:36" ht="13.5" customHeight="1">
      <c r="F127" s="228"/>
      <c r="G127" s="228"/>
      <c r="H127" s="228"/>
      <c r="M127" s="228"/>
      <c r="N127" s="228"/>
      <c r="O127" s="228"/>
      <c r="T127" s="228"/>
      <c r="U127" s="228"/>
      <c r="V127" s="228"/>
      <c r="AA127" s="228"/>
      <c r="AB127" s="228"/>
      <c r="AC127" s="228"/>
      <c r="AH127" s="228"/>
      <c r="AI127" s="228"/>
      <c r="AJ127" s="228"/>
    </row>
    <row r="128" spans="6:36" ht="13.5" customHeight="1">
      <c r="F128" s="228"/>
      <c r="G128" s="228"/>
      <c r="H128" s="228"/>
      <c r="M128" s="228"/>
      <c r="N128" s="228"/>
      <c r="O128" s="228"/>
      <c r="T128" s="228"/>
      <c r="U128" s="228"/>
      <c r="V128" s="228"/>
      <c r="AA128" s="228"/>
      <c r="AB128" s="228"/>
      <c r="AC128" s="228"/>
      <c r="AH128" s="228"/>
      <c r="AI128" s="228"/>
      <c r="AJ128" s="228"/>
    </row>
    <row r="129" spans="6:36" ht="13.5" customHeight="1">
      <c r="F129" s="228"/>
      <c r="G129" s="228"/>
      <c r="H129" s="228"/>
      <c r="M129" s="228"/>
      <c r="N129" s="228"/>
      <c r="O129" s="228"/>
      <c r="T129" s="228"/>
      <c r="U129" s="228"/>
      <c r="V129" s="228"/>
      <c r="AA129" s="228"/>
      <c r="AB129" s="228"/>
      <c r="AC129" s="228"/>
      <c r="AH129" s="228"/>
      <c r="AI129" s="228"/>
      <c r="AJ129" s="228"/>
    </row>
    <row r="130" spans="6:36" ht="13.5" customHeight="1">
      <c r="F130" s="228"/>
      <c r="G130" s="228"/>
      <c r="H130" s="228"/>
      <c r="M130" s="228"/>
      <c r="N130" s="228"/>
      <c r="O130" s="228"/>
      <c r="T130" s="228"/>
      <c r="U130" s="228"/>
      <c r="V130" s="228"/>
      <c r="AA130" s="228"/>
      <c r="AB130" s="228"/>
      <c r="AC130" s="228"/>
      <c r="AH130" s="228"/>
      <c r="AI130" s="228"/>
      <c r="AJ130" s="228"/>
    </row>
    <row r="131" spans="6:36" ht="13.5" customHeight="1">
      <c r="F131" s="228"/>
      <c r="G131" s="228"/>
      <c r="H131" s="228"/>
      <c r="M131" s="228"/>
      <c r="N131" s="228"/>
      <c r="O131" s="228"/>
      <c r="T131" s="228"/>
      <c r="U131" s="228"/>
      <c r="V131" s="228"/>
      <c r="AA131" s="228"/>
      <c r="AB131" s="228"/>
      <c r="AC131" s="228"/>
      <c r="AH131" s="228"/>
      <c r="AI131" s="228"/>
      <c r="AJ131" s="228"/>
    </row>
    <row r="132" spans="6:36" ht="13.5" customHeight="1">
      <c r="F132" s="228"/>
      <c r="G132" s="228"/>
      <c r="H132" s="228"/>
      <c r="M132" s="228"/>
      <c r="N132" s="228"/>
      <c r="O132" s="228"/>
      <c r="T132" s="228"/>
      <c r="U132" s="228"/>
      <c r="V132" s="228"/>
      <c r="AA132" s="228"/>
      <c r="AB132" s="228"/>
      <c r="AC132" s="228"/>
      <c r="AH132" s="228"/>
      <c r="AI132" s="228"/>
      <c r="AJ132" s="228"/>
    </row>
    <row r="133" spans="6:36" ht="13.5" customHeight="1">
      <c r="F133" s="228"/>
      <c r="G133" s="228"/>
      <c r="H133" s="228"/>
      <c r="M133" s="228"/>
      <c r="N133" s="228"/>
      <c r="O133" s="228"/>
      <c r="T133" s="228"/>
      <c r="U133" s="228"/>
      <c r="V133" s="228"/>
      <c r="AA133" s="228"/>
      <c r="AB133" s="228"/>
      <c r="AC133" s="228"/>
      <c r="AH133" s="228"/>
      <c r="AI133" s="228"/>
      <c r="AJ133" s="228"/>
    </row>
    <row r="134" spans="6:36" ht="13.5" customHeight="1">
      <c r="F134" s="228"/>
      <c r="G134" s="228"/>
      <c r="H134" s="228"/>
      <c r="M134" s="228"/>
      <c r="N134" s="228"/>
      <c r="O134" s="228"/>
      <c r="T134" s="228"/>
      <c r="U134" s="228"/>
      <c r="V134" s="228"/>
      <c r="AA134" s="228"/>
      <c r="AB134" s="228"/>
      <c r="AC134" s="228"/>
      <c r="AH134" s="228"/>
      <c r="AI134" s="228"/>
      <c r="AJ134" s="228"/>
    </row>
    <row r="135" spans="6:36" ht="13.5" customHeight="1">
      <c r="F135" s="228"/>
      <c r="G135" s="228"/>
      <c r="H135" s="228"/>
      <c r="M135" s="228"/>
      <c r="N135" s="228"/>
      <c r="O135" s="228"/>
      <c r="T135" s="228"/>
      <c r="U135" s="228"/>
      <c r="V135" s="228"/>
      <c r="AA135" s="228"/>
      <c r="AB135" s="228"/>
      <c r="AC135" s="228"/>
      <c r="AH135" s="228"/>
      <c r="AI135" s="228"/>
      <c r="AJ135" s="228"/>
    </row>
    <row r="136" spans="6:36" ht="13.5" customHeight="1">
      <c r="F136" s="228"/>
      <c r="G136" s="228"/>
      <c r="H136" s="228"/>
      <c r="M136" s="228"/>
      <c r="N136" s="228"/>
      <c r="O136" s="228"/>
      <c r="T136" s="228"/>
      <c r="U136" s="228"/>
      <c r="V136" s="228"/>
      <c r="AA136" s="228"/>
      <c r="AB136" s="228"/>
      <c r="AC136" s="228"/>
      <c r="AH136" s="228"/>
      <c r="AI136" s="228"/>
      <c r="AJ136" s="228"/>
    </row>
    <row r="137" spans="6:36" ht="13.5" customHeight="1">
      <c r="F137" s="228"/>
      <c r="G137" s="228"/>
      <c r="H137" s="228"/>
      <c r="M137" s="228"/>
      <c r="N137" s="228"/>
      <c r="O137" s="228"/>
      <c r="T137" s="228"/>
      <c r="U137" s="228"/>
      <c r="V137" s="228"/>
      <c r="AA137" s="228"/>
      <c r="AB137" s="228"/>
      <c r="AC137" s="228"/>
      <c r="AH137" s="228"/>
      <c r="AI137" s="228"/>
      <c r="AJ137" s="228"/>
    </row>
    <row r="138" spans="6:36" ht="13.5" customHeight="1">
      <c r="F138" s="228"/>
      <c r="G138" s="228"/>
      <c r="H138" s="228"/>
      <c r="M138" s="228"/>
      <c r="N138" s="228"/>
      <c r="O138" s="228"/>
      <c r="T138" s="228"/>
      <c r="U138" s="228"/>
      <c r="V138" s="228"/>
      <c r="AA138" s="228"/>
      <c r="AB138" s="228"/>
      <c r="AC138" s="228"/>
      <c r="AH138" s="228"/>
      <c r="AI138" s="228"/>
      <c r="AJ138" s="228"/>
    </row>
    <row r="139" spans="6:36" ht="13.5" customHeight="1">
      <c r="F139" s="228"/>
      <c r="G139" s="228"/>
      <c r="H139" s="228"/>
      <c r="M139" s="228"/>
      <c r="N139" s="228"/>
      <c r="O139" s="228"/>
      <c r="T139" s="228"/>
      <c r="U139" s="228"/>
      <c r="V139" s="228"/>
      <c r="AA139" s="228"/>
      <c r="AB139" s="228"/>
      <c r="AC139" s="228"/>
      <c r="AH139" s="228"/>
      <c r="AI139" s="228"/>
      <c r="AJ139" s="228"/>
    </row>
    <row r="140" spans="6:36" ht="13.5" customHeight="1">
      <c r="F140" s="228"/>
      <c r="G140" s="228"/>
      <c r="H140" s="228"/>
      <c r="M140" s="228"/>
      <c r="N140" s="228"/>
      <c r="O140" s="228"/>
      <c r="T140" s="228"/>
      <c r="U140" s="228"/>
      <c r="V140" s="228"/>
      <c r="AA140" s="228"/>
      <c r="AB140" s="228"/>
      <c r="AC140" s="228"/>
      <c r="AH140" s="228"/>
      <c r="AI140" s="228"/>
      <c r="AJ140" s="228"/>
    </row>
    <row r="141" spans="6:36" ht="13.5" customHeight="1">
      <c r="F141" s="228"/>
      <c r="G141" s="228"/>
      <c r="H141" s="228"/>
      <c r="M141" s="228"/>
      <c r="N141" s="228"/>
      <c r="O141" s="228"/>
      <c r="T141" s="228"/>
      <c r="U141" s="228"/>
      <c r="V141" s="228"/>
      <c r="AA141" s="228"/>
      <c r="AB141" s="228"/>
      <c r="AC141" s="228"/>
      <c r="AH141" s="228"/>
      <c r="AI141" s="228"/>
      <c r="AJ141" s="228"/>
    </row>
    <row r="142" spans="6:36" ht="13.5" customHeight="1">
      <c r="F142" s="228"/>
      <c r="G142" s="228"/>
      <c r="H142" s="228"/>
      <c r="M142" s="228"/>
      <c r="N142" s="228"/>
      <c r="O142" s="228"/>
      <c r="T142" s="228"/>
      <c r="U142" s="228"/>
      <c r="V142" s="228"/>
      <c r="AA142" s="228"/>
      <c r="AB142" s="228"/>
      <c r="AC142" s="228"/>
      <c r="AH142" s="228"/>
      <c r="AI142" s="228"/>
      <c r="AJ142" s="228"/>
    </row>
    <row r="143" spans="6:36" ht="13.5" customHeight="1">
      <c r="F143" s="228"/>
      <c r="G143" s="228"/>
      <c r="H143" s="228"/>
      <c r="M143" s="228"/>
      <c r="N143" s="228"/>
      <c r="O143" s="228"/>
      <c r="T143" s="228"/>
      <c r="U143" s="228"/>
      <c r="V143" s="228"/>
      <c r="AA143" s="228"/>
      <c r="AB143" s="228"/>
      <c r="AC143" s="228"/>
      <c r="AH143" s="228"/>
      <c r="AI143" s="228"/>
      <c r="AJ143" s="228"/>
    </row>
    <row r="144" spans="6:36" ht="13.5" customHeight="1">
      <c r="F144" s="228"/>
      <c r="G144" s="228"/>
      <c r="H144" s="228"/>
      <c r="M144" s="228"/>
      <c r="N144" s="228"/>
      <c r="O144" s="228"/>
      <c r="T144" s="228"/>
      <c r="U144" s="228"/>
      <c r="V144" s="228"/>
      <c r="AA144" s="228"/>
      <c r="AB144" s="228"/>
      <c r="AC144" s="228"/>
      <c r="AH144" s="228"/>
      <c r="AI144" s="228"/>
      <c r="AJ144" s="228"/>
    </row>
    <row r="145" spans="6:36" ht="13.5" customHeight="1">
      <c r="F145" s="228"/>
      <c r="G145" s="228"/>
      <c r="H145" s="228"/>
      <c r="M145" s="228"/>
      <c r="N145" s="228"/>
      <c r="O145" s="228"/>
      <c r="T145" s="228"/>
      <c r="U145" s="228"/>
      <c r="V145" s="228"/>
      <c r="AA145" s="228"/>
      <c r="AB145" s="228"/>
      <c r="AC145" s="228"/>
      <c r="AH145" s="228"/>
      <c r="AI145" s="228"/>
      <c r="AJ145" s="228"/>
    </row>
    <row r="146" spans="6:36" ht="13.5" customHeight="1">
      <c r="F146" s="228"/>
      <c r="G146" s="228"/>
      <c r="H146" s="228"/>
      <c r="M146" s="228"/>
      <c r="N146" s="228"/>
      <c r="O146" s="228"/>
      <c r="T146" s="228"/>
      <c r="U146" s="228"/>
      <c r="V146" s="228"/>
      <c r="AA146" s="228"/>
      <c r="AB146" s="228"/>
      <c r="AC146" s="228"/>
      <c r="AH146" s="228"/>
      <c r="AI146" s="228"/>
      <c r="AJ146" s="228"/>
    </row>
    <row r="147" spans="6:36" ht="13.5" customHeight="1">
      <c r="F147" s="228"/>
      <c r="G147" s="228"/>
      <c r="H147" s="228"/>
      <c r="M147" s="228"/>
      <c r="N147" s="228"/>
      <c r="O147" s="228"/>
      <c r="T147" s="228"/>
      <c r="U147" s="228"/>
      <c r="V147" s="228"/>
      <c r="AA147" s="228"/>
      <c r="AB147" s="228"/>
      <c r="AC147" s="228"/>
      <c r="AH147" s="228"/>
      <c r="AI147" s="228"/>
      <c r="AJ147" s="228"/>
    </row>
    <row r="148" spans="6:36" ht="13.5" customHeight="1">
      <c r="F148" s="228"/>
      <c r="G148" s="228"/>
      <c r="H148" s="228"/>
      <c r="M148" s="228"/>
      <c r="N148" s="228"/>
      <c r="O148" s="228"/>
      <c r="T148" s="228"/>
      <c r="U148" s="228"/>
      <c r="V148" s="228"/>
      <c r="AA148" s="228"/>
      <c r="AB148" s="228"/>
      <c r="AC148" s="228"/>
      <c r="AH148" s="228"/>
      <c r="AI148" s="228"/>
      <c r="AJ148" s="228"/>
    </row>
    <row r="149" spans="6:36" ht="13.5" customHeight="1">
      <c r="F149" s="228"/>
      <c r="G149" s="228"/>
      <c r="H149" s="228"/>
      <c r="M149" s="228"/>
      <c r="N149" s="228"/>
      <c r="O149" s="228"/>
      <c r="T149" s="228"/>
      <c r="U149" s="228"/>
      <c r="V149" s="228"/>
      <c r="AA149" s="228"/>
      <c r="AB149" s="228"/>
      <c r="AC149" s="228"/>
      <c r="AH149" s="228"/>
      <c r="AI149" s="228"/>
      <c r="AJ149" s="228"/>
    </row>
    <row r="150" spans="6:36" ht="13.5" customHeight="1">
      <c r="F150" s="228"/>
      <c r="G150" s="228"/>
      <c r="H150" s="228"/>
      <c r="M150" s="228"/>
      <c r="N150" s="228"/>
      <c r="O150" s="228"/>
      <c r="T150" s="228"/>
      <c r="U150" s="228"/>
      <c r="V150" s="228"/>
      <c r="AA150" s="228"/>
      <c r="AB150" s="228"/>
      <c r="AC150" s="228"/>
      <c r="AH150" s="228"/>
      <c r="AI150" s="228"/>
      <c r="AJ150" s="228"/>
    </row>
    <row r="151" spans="6:36" ht="13.5" customHeight="1">
      <c r="F151" s="228"/>
      <c r="G151" s="228"/>
      <c r="H151" s="228"/>
      <c r="M151" s="228"/>
      <c r="N151" s="228"/>
      <c r="O151" s="228"/>
      <c r="T151" s="228"/>
      <c r="U151" s="228"/>
      <c r="V151" s="228"/>
      <c r="AA151" s="228"/>
      <c r="AB151" s="228"/>
      <c r="AC151" s="228"/>
      <c r="AH151" s="228"/>
      <c r="AI151" s="228"/>
      <c r="AJ151" s="228"/>
    </row>
    <row r="152" spans="6:36" ht="13.5" customHeight="1">
      <c r="F152" s="228"/>
      <c r="G152" s="228"/>
      <c r="H152" s="228"/>
      <c r="M152" s="228"/>
      <c r="N152" s="228"/>
      <c r="O152" s="228"/>
      <c r="T152" s="228"/>
      <c r="U152" s="228"/>
      <c r="V152" s="228"/>
      <c r="AA152" s="228"/>
      <c r="AB152" s="228"/>
      <c r="AC152" s="228"/>
      <c r="AH152" s="228"/>
      <c r="AI152" s="228"/>
      <c r="AJ152" s="228"/>
    </row>
    <row r="153" spans="6:36" ht="13.5" customHeight="1">
      <c r="F153" s="228"/>
      <c r="G153" s="228"/>
      <c r="H153" s="228"/>
      <c r="M153" s="228"/>
      <c r="N153" s="228"/>
      <c r="O153" s="228"/>
      <c r="T153" s="228"/>
      <c r="U153" s="228"/>
      <c r="V153" s="228"/>
      <c r="AA153" s="228"/>
      <c r="AB153" s="228"/>
      <c r="AC153" s="228"/>
      <c r="AH153" s="228"/>
      <c r="AI153" s="228"/>
      <c r="AJ153" s="228"/>
    </row>
    <row r="154" spans="6:36" ht="13.5" customHeight="1">
      <c r="F154" s="228"/>
      <c r="G154" s="228"/>
      <c r="H154" s="228"/>
      <c r="M154" s="228"/>
      <c r="N154" s="228"/>
      <c r="O154" s="228"/>
      <c r="T154" s="228"/>
      <c r="U154" s="228"/>
      <c r="V154" s="228"/>
      <c r="AA154" s="228"/>
      <c r="AB154" s="228"/>
      <c r="AC154" s="228"/>
      <c r="AH154" s="228"/>
      <c r="AI154" s="228"/>
      <c r="AJ154" s="228"/>
    </row>
    <row r="155" spans="6:36" ht="13.5" customHeight="1">
      <c r="F155" s="228"/>
      <c r="G155" s="228"/>
      <c r="H155" s="228"/>
      <c r="M155" s="228"/>
      <c r="N155" s="228"/>
      <c r="O155" s="228"/>
      <c r="T155" s="228"/>
      <c r="U155" s="228"/>
      <c r="V155" s="228"/>
      <c r="AA155" s="228"/>
      <c r="AB155" s="228"/>
      <c r="AC155" s="228"/>
      <c r="AH155" s="228"/>
      <c r="AI155" s="228"/>
      <c r="AJ155" s="228"/>
    </row>
    <row r="156" spans="6:36" ht="13.5" customHeight="1">
      <c r="F156" s="228"/>
      <c r="G156" s="228"/>
      <c r="H156" s="228"/>
      <c r="M156" s="228"/>
      <c r="N156" s="228"/>
      <c r="O156" s="228"/>
      <c r="T156" s="228"/>
      <c r="U156" s="228"/>
      <c r="V156" s="228"/>
      <c r="AA156" s="228"/>
      <c r="AB156" s="228"/>
      <c r="AC156" s="228"/>
      <c r="AH156" s="228"/>
      <c r="AI156" s="228"/>
      <c r="AJ156" s="228"/>
    </row>
    <row r="157" spans="6:36" ht="13.5" customHeight="1">
      <c r="F157" s="228"/>
      <c r="G157" s="228"/>
      <c r="H157" s="228"/>
      <c r="M157" s="228"/>
      <c r="N157" s="228"/>
      <c r="O157" s="228"/>
      <c r="T157" s="228"/>
      <c r="U157" s="228"/>
      <c r="V157" s="228"/>
      <c r="AA157" s="228"/>
      <c r="AB157" s="228"/>
      <c r="AC157" s="228"/>
      <c r="AH157" s="228"/>
      <c r="AI157" s="228"/>
      <c r="AJ157" s="228"/>
    </row>
    <row r="158" spans="6:36" ht="13.5" customHeight="1">
      <c r="F158" s="228"/>
      <c r="G158" s="228"/>
      <c r="H158" s="228"/>
      <c r="M158" s="228"/>
      <c r="N158" s="228"/>
      <c r="O158" s="228"/>
      <c r="T158" s="228"/>
      <c r="U158" s="228"/>
      <c r="V158" s="228"/>
      <c r="AA158" s="228"/>
      <c r="AB158" s="228"/>
      <c r="AC158" s="228"/>
      <c r="AH158" s="228"/>
      <c r="AI158" s="228"/>
      <c r="AJ158" s="228"/>
    </row>
    <row r="159" spans="6:36" ht="13.5" customHeight="1">
      <c r="F159" s="228"/>
      <c r="G159" s="228"/>
      <c r="H159" s="228"/>
      <c r="M159" s="228"/>
      <c r="N159" s="228"/>
      <c r="O159" s="228"/>
      <c r="T159" s="228"/>
      <c r="U159" s="228"/>
      <c r="V159" s="228"/>
      <c r="AA159" s="228"/>
      <c r="AB159" s="228"/>
      <c r="AC159" s="228"/>
      <c r="AH159" s="228"/>
      <c r="AI159" s="228"/>
      <c r="AJ159" s="228"/>
    </row>
    <row r="160" spans="6:36" ht="13.5" customHeight="1">
      <c r="F160" s="228"/>
      <c r="G160" s="228"/>
      <c r="H160" s="228"/>
      <c r="M160" s="228"/>
      <c r="N160" s="228"/>
      <c r="O160" s="228"/>
      <c r="T160" s="228"/>
      <c r="U160" s="228"/>
      <c r="V160" s="228"/>
      <c r="AA160" s="228"/>
      <c r="AB160" s="228"/>
      <c r="AC160" s="228"/>
      <c r="AH160" s="228"/>
      <c r="AI160" s="228"/>
      <c r="AJ160" s="228"/>
    </row>
    <row r="161" spans="6:36" ht="13.5" customHeight="1">
      <c r="F161" s="228"/>
      <c r="G161" s="228"/>
      <c r="H161" s="228"/>
      <c r="M161" s="228"/>
      <c r="N161" s="228"/>
      <c r="O161" s="228"/>
      <c r="T161" s="228"/>
      <c r="U161" s="228"/>
      <c r="V161" s="228"/>
      <c r="AA161" s="228"/>
      <c r="AB161" s="228"/>
      <c r="AC161" s="228"/>
      <c r="AH161" s="228"/>
      <c r="AI161" s="228"/>
      <c r="AJ161" s="228"/>
    </row>
    <row r="162" spans="6:36" ht="13.5" customHeight="1">
      <c r="F162" s="228"/>
      <c r="G162" s="228"/>
      <c r="H162" s="228"/>
      <c r="M162" s="228"/>
      <c r="N162" s="228"/>
      <c r="O162" s="228"/>
      <c r="T162" s="228"/>
      <c r="U162" s="228"/>
      <c r="V162" s="228"/>
      <c r="AA162" s="228"/>
      <c r="AB162" s="228"/>
      <c r="AC162" s="228"/>
      <c r="AH162" s="228"/>
      <c r="AI162" s="228"/>
      <c r="AJ162" s="228"/>
    </row>
    <row r="163" spans="6:36" ht="13.5" customHeight="1">
      <c r="F163" s="228"/>
      <c r="G163" s="228"/>
      <c r="H163" s="228"/>
      <c r="M163" s="228"/>
      <c r="N163" s="228"/>
      <c r="O163" s="228"/>
      <c r="T163" s="228"/>
      <c r="U163" s="228"/>
      <c r="V163" s="228"/>
      <c r="AA163" s="228"/>
      <c r="AB163" s="228"/>
      <c r="AC163" s="228"/>
      <c r="AH163" s="228"/>
      <c r="AI163" s="228"/>
      <c r="AJ163" s="228"/>
    </row>
    <row r="164" spans="6:36" ht="13.5" customHeight="1">
      <c r="F164" s="228"/>
      <c r="G164" s="228"/>
      <c r="H164" s="228"/>
      <c r="M164" s="228"/>
      <c r="N164" s="228"/>
      <c r="O164" s="228"/>
      <c r="T164" s="228"/>
      <c r="U164" s="228"/>
      <c r="V164" s="228"/>
      <c r="AA164" s="228"/>
      <c r="AB164" s="228"/>
      <c r="AC164" s="228"/>
      <c r="AH164" s="228"/>
      <c r="AI164" s="228"/>
      <c r="AJ164" s="228"/>
    </row>
    <row r="165" spans="6:36" ht="13.5" customHeight="1">
      <c r="F165" s="228"/>
      <c r="G165" s="228"/>
      <c r="H165" s="228"/>
      <c r="M165" s="228"/>
      <c r="N165" s="228"/>
      <c r="O165" s="228"/>
      <c r="T165" s="228"/>
      <c r="U165" s="228"/>
      <c r="V165" s="228"/>
      <c r="AA165" s="228"/>
      <c r="AB165" s="228"/>
      <c r="AC165" s="228"/>
      <c r="AH165" s="228"/>
      <c r="AI165" s="228"/>
      <c r="AJ165" s="228"/>
    </row>
    <row r="166" spans="6:36" ht="13.5" customHeight="1">
      <c r="F166" s="228"/>
      <c r="G166" s="228"/>
      <c r="H166" s="228"/>
      <c r="M166" s="228"/>
      <c r="N166" s="228"/>
      <c r="O166" s="228"/>
      <c r="T166" s="228"/>
      <c r="U166" s="228"/>
      <c r="V166" s="228"/>
      <c r="AA166" s="228"/>
      <c r="AB166" s="228"/>
      <c r="AC166" s="228"/>
      <c r="AH166" s="228"/>
      <c r="AI166" s="228"/>
      <c r="AJ166" s="228"/>
    </row>
    <row r="167" spans="6:36" ht="13.5" customHeight="1">
      <c r="F167" s="228"/>
      <c r="G167" s="228"/>
      <c r="H167" s="228"/>
      <c r="M167" s="228"/>
      <c r="N167" s="228"/>
      <c r="O167" s="228"/>
      <c r="T167" s="228"/>
      <c r="U167" s="228"/>
      <c r="V167" s="228"/>
      <c r="AA167" s="228"/>
      <c r="AB167" s="228"/>
      <c r="AC167" s="228"/>
      <c r="AH167" s="228"/>
      <c r="AI167" s="228"/>
      <c r="AJ167" s="228"/>
    </row>
    <row r="168" spans="6:36" ht="13.5" customHeight="1">
      <c r="F168" s="228"/>
      <c r="G168" s="228"/>
      <c r="H168" s="228"/>
      <c r="M168" s="228"/>
      <c r="N168" s="228"/>
      <c r="O168" s="228"/>
      <c r="T168" s="228"/>
      <c r="U168" s="228"/>
      <c r="V168" s="228"/>
      <c r="AA168" s="228"/>
      <c r="AB168" s="228"/>
      <c r="AC168" s="228"/>
      <c r="AH168" s="228"/>
      <c r="AI168" s="228"/>
      <c r="AJ168" s="228"/>
    </row>
    <row r="169" spans="6:36" ht="13.5" customHeight="1">
      <c r="F169" s="228"/>
      <c r="G169" s="228"/>
      <c r="H169" s="228"/>
      <c r="M169" s="228"/>
      <c r="N169" s="228"/>
      <c r="O169" s="228"/>
      <c r="T169" s="228"/>
      <c r="U169" s="228"/>
      <c r="V169" s="228"/>
      <c r="AA169" s="228"/>
      <c r="AB169" s="228"/>
      <c r="AC169" s="228"/>
      <c r="AH169" s="228"/>
      <c r="AI169" s="228"/>
      <c r="AJ169" s="228"/>
    </row>
    <row r="170" spans="6:36" ht="13.5" customHeight="1">
      <c r="F170" s="228"/>
      <c r="G170" s="228"/>
      <c r="H170" s="228"/>
      <c r="M170" s="228"/>
      <c r="N170" s="228"/>
      <c r="O170" s="228"/>
      <c r="T170" s="228"/>
      <c r="U170" s="228"/>
      <c r="V170" s="228"/>
      <c r="AA170" s="228"/>
      <c r="AB170" s="228"/>
      <c r="AC170" s="228"/>
      <c r="AH170" s="228"/>
      <c r="AI170" s="228"/>
      <c r="AJ170" s="228"/>
    </row>
    <row r="171" spans="6:36" ht="13.5" customHeight="1">
      <c r="F171" s="228"/>
      <c r="G171" s="228"/>
      <c r="H171" s="228"/>
      <c r="M171" s="228"/>
      <c r="N171" s="228"/>
      <c r="O171" s="228"/>
      <c r="T171" s="228"/>
      <c r="U171" s="228"/>
      <c r="V171" s="228"/>
      <c r="AA171" s="228"/>
      <c r="AB171" s="228"/>
      <c r="AC171" s="228"/>
      <c r="AH171" s="228"/>
      <c r="AI171" s="228"/>
      <c r="AJ171" s="228"/>
    </row>
    <row r="172" spans="6:36" ht="13.5" customHeight="1">
      <c r="F172" s="228"/>
      <c r="G172" s="228"/>
      <c r="H172" s="228"/>
      <c r="M172" s="228"/>
      <c r="N172" s="228"/>
      <c r="O172" s="228"/>
      <c r="T172" s="228"/>
      <c r="U172" s="228"/>
      <c r="V172" s="228"/>
      <c r="AA172" s="228"/>
      <c r="AB172" s="228"/>
      <c r="AC172" s="228"/>
      <c r="AH172" s="228"/>
      <c r="AI172" s="228"/>
      <c r="AJ172" s="228"/>
    </row>
    <row r="173" spans="6:36" ht="13.5" customHeight="1">
      <c r="F173" s="228"/>
      <c r="G173" s="228"/>
      <c r="H173" s="228"/>
      <c r="M173" s="228"/>
      <c r="N173" s="228"/>
      <c r="O173" s="228"/>
      <c r="T173" s="228"/>
      <c r="U173" s="228"/>
      <c r="V173" s="228"/>
      <c r="AA173" s="228"/>
      <c r="AB173" s="228"/>
      <c r="AC173" s="228"/>
      <c r="AH173" s="228"/>
      <c r="AI173" s="228"/>
      <c r="AJ173" s="228"/>
    </row>
    <row r="174" spans="6:36" ht="13.5" customHeight="1">
      <c r="F174" s="228"/>
      <c r="G174" s="228"/>
      <c r="H174" s="228"/>
      <c r="M174" s="228"/>
      <c r="N174" s="228"/>
      <c r="O174" s="228"/>
      <c r="T174" s="228"/>
      <c r="U174" s="228"/>
      <c r="V174" s="228"/>
      <c r="AA174" s="228"/>
      <c r="AB174" s="228"/>
      <c r="AC174" s="228"/>
      <c r="AH174" s="228"/>
      <c r="AI174" s="228"/>
      <c r="AJ174" s="228"/>
    </row>
    <row r="175" spans="6:36" ht="13.5" customHeight="1">
      <c r="F175" s="228"/>
      <c r="G175" s="228"/>
      <c r="H175" s="228"/>
      <c r="M175" s="228"/>
      <c r="N175" s="228"/>
      <c r="O175" s="228"/>
      <c r="T175" s="228"/>
      <c r="U175" s="228"/>
      <c r="V175" s="228"/>
      <c r="AA175" s="228"/>
      <c r="AB175" s="228"/>
      <c r="AC175" s="228"/>
      <c r="AH175" s="228"/>
      <c r="AI175" s="228"/>
      <c r="AJ175" s="228"/>
    </row>
    <row r="176" spans="6:36" ht="13.5" customHeight="1">
      <c r="F176" s="228"/>
      <c r="G176" s="228"/>
      <c r="H176" s="228"/>
      <c r="M176" s="228"/>
      <c r="N176" s="228"/>
      <c r="O176" s="228"/>
      <c r="T176" s="228"/>
      <c r="U176" s="228"/>
      <c r="V176" s="228"/>
      <c r="AA176" s="228"/>
      <c r="AB176" s="228"/>
      <c r="AC176" s="228"/>
      <c r="AH176" s="228"/>
      <c r="AI176" s="228"/>
      <c r="AJ176" s="228"/>
    </row>
    <row r="177" spans="6:36" ht="13.5" customHeight="1">
      <c r="F177" s="228"/>
      <c r="G177" s="228"/>
      <c r="H177" s="228"/>
      <c r="M177" s="228"/>
      <c r="N177" s="228"/>
      <c r="O177" s="228"/>
      <c r="T177" s="228"/>
      <c r="U177" s="228"/>
      <c r="V177" s="228"/>
      <c r="AA177" s="228"/>
      <c r="AB177" s="228"/>
      <c r="AC177" s="228"/>
      <c r="AH177" s="228"/>
      <c r="AI177" s="228"/>
      <c r="AJ177" s="228"/>
    </row>
    <row r="178" spans="6:36" ht="13.5" customHeight="1">
      <c r="F178" s="228"/>
      <c r="G178" s="228"/>
      <c r="H178" s="228"/>
      <c r="M178" s="228"/>
      <c r="N178" s="228"/>
      <c r="O178" s="228"/>
      <c r="T178" s="228"/>
      <c r="U178" s="228"/>
      <c r="V178" s="228"/>
      <c r="AA178" s="228"/>
      <c r="AB178" s="228"/>
      <c r="AC178" s="228"/>
      <c r="AH178" s="228"/>
      <c r="AI178" s="228"/>
      <c r="AJ178" s="228"/>
    </row>
    <row r="179" spans="6:36" ht="13.5" customHeight="1">
      <c r="F179" s="228"/>
      <c r="G179" s="228"/>
      <c r="H179" s="228"/>
      <c r="M179" s="228"/>
      <c r="N179" s="228"/>
      <c r="O179" s="228"/>
      <c r="T179" s="228"/>
      <c r="U179" s="228"/>
      <c r="V179" s="228"/>
      <c r="AA179" s="228"/>
      <c r="AB179" s="228"/>
      <c r="AC179" s="228"/>
      <c r="AH179" s="228"/>
      <c r="AI179" s="228"/>
      <c r="AJ179" s="228"/>
    </row>
    <row r="180" spans="6:36" ht="13.5" customHeight="1">
      <c r="F180" s="228"/>
      <c r="G180" s="228"/>
      <c r="H180" s="228"/>
      <c r="M180" s="228"/>
      <c r="N180" s="228"/>
      <c r="O180" s="228"/>
      <c r="T180" s="228"/>
      <c r="U180" s="228"/>
      <c r="V180" s="228"/>
      <c r="AA180" s="228"/>
      <c r="AB180" s="228"/>
      <c r="AC180" s="228"/>
      <c r="AH180" s="228"/>
      <c r="AI180" s="228"/>
      <c r="AJ180" s="228"/>
    </row>
    <row r="181" spans="6:36" ht="13.5" customHeight="1">
      <c r="F181" s="228"/>
      <c r="G181" s="228"/>
      <c r="H181" s="228"/>
      <c r="M181" s="228"/>
      <c r="N181" s="228"/>
      <c r="O181" s="228"/>
      <c r="T181" s="228"/>
      <c r="U181" s="228"/>
      <c r="V181" s="228"/>
      <c r="AA181" s="228"/>
      <c r="AB181" s="228"/>
      <c r="AC181" s="228"/>
      <c r="AH181" s="228"/>
      <c r="AI181" s="228"/>
      <c r="AJ181" s="228"/>
    </row>
    <row r="182" spans="6:36" ht="13.5" customHeight="1">
      <c r="F182" s="228"/>
      <c r="G182" s="228"/>
      <c r="H182" s="228"/>
      <c r="M182" s="228"/>
      <c r="N182" s="228"/>
      <c r="O182" s="228"/>
      <c r="T182" s="228"/>
      <c r="U182" s="228"/>
      <c r="V182" s="228"/>
      <c r="AA182" s="228"/>
      <c r="AB182" s="228"/>
      <c r="AC182" s="228"/>
      <c r="AH182" s="228"/>
      <c r="AI182" s="228"/>
      <c r="AJ182" s="228"/>
    </row>
    <row r="183" spans="6:36" ht="13.5" customHeight="1">
      <c r="F183" s="228"/>
      <c r="G183" s="228"/>
      <c r="H183" s="228"/>
      <c r="M183" s="228"/>
      <c r="N183" s="228"/>
      <c r="O183" s="228"/>
      <c r="T183" s="228"/>
      <c r="U183" s="228"/>
      <c r="V183" s="228"/>
      <c r="AA183" s="228"/>
      <c r="AB183" s="228"/>
      <c r="AC183" s="228"/>
      <c r="AH183" s="228"/>
      <c r="AI183" s="228"/>
      <c r="AJ183" s="228"/>
    </row>
    <row r="184" spans="6:36" ht="13.5" customHeight="1">
      <c r="F184" s="228"/>
      <c r="G184" s="228"/>
      <c r="H184" s="228"/>
      <c r="M184" s="228"/>
      <c r="N184" s="228"/>
      <c r="O184" s="228"/>
      <c r="T184" s="228"/>
      <c r="U184" s="228"/>
      <c r="V184" s="228"/>
      <c r="AA184" s="228"/>
      <c r="AB184" s="228"/>
      <c r="AC184" s="228"/>
      <c r="AH184" s="228"/>
      <c r="AI184" s="228"/>
      <c r="AJ184" s="228"/>
    </row>
    <row r="185" spans="6:36" ht="13.5" customHeight="1">
      <c r="F185" s="228"/>
      <c r="G185" s="228"/>
      <c r="H185" s="228"/>
      <c r="M185" s="228"/>
      <c r="N185" s="228"/>
      <c r="O185" s="228"/>
      <c r="T185" s="228"/>
      <c r="U185" s="228"/>
      <c r="V185" s="228"/>
      <c r="AA185" s="228"/>
      <c r="AB185" s="228"/>
      <c r="AC185" s="228"/>
      <c r="AH185" s="228"/>
      <c r="AI185" s="228"/>
      <c r="AJ185" s="228"/>
    </row>
    <row r="186" spans="6:36" ht="13.5" customHeight="1">
      <c r="F186" s="228"/>
      <c r="G186" s="228"/>
      <c r="H186" s="228"/>
      <c r="M186" s="228"/>
      <c r="N186" s="228"/>
      <c r="O186" s="228"/>
      <c r="T186" s="228"/>
      <c r="U186" s="228"/>
      <c r="V186" s="228"/>
      <c r="AA186" s="228"/>
      <c r="AB186" s="228"/>
      <c r="AC186" s="228"/>
      <c r="AH186" s="228"/>
      <c r="AI186" s="228"/>
      <c r="AJ186" s="228"/>
    </row>
    <row r="187" spans="6:36" ht="13.5" customHeight="1">
      <c r="F187" s="228"/>
      <c r="G187" s="228"/>
      <c r="H187" s="228"/>
      <c r="M187" s="228"/>
      <c r="N187" s="228"/>
      <c r="O187" s="228"/>
      <c r="T187" s="228"/>
      <c r="U187" s="228"/>
      <c r="V187" s="228"/>
      <c r="AA187" s="228"/>
      <c r="AB187" s="228"/>
      <c r="AC187" s="228"/>
      <c r="AH187" s="228"/>
      <c r="AI187" s="228"/>
      <c r="AJ187" s="228"/>
    </row>
    <row r="188" spans="6:36" ht="13.5" customHeight="1">
      <c r="F188" s="228"/>
      <c r="G188" s="228"/>
      <c r="H188" s="228"/>
      <c r="M188" s="228"/>
      <c r="N188" s="228"/>
      <c r="O188" s="228"/>
      <c r="T188" s="228"/>
      <c r="U188" s="228"/>
      <c r="V188" s="228"/>
      <c r="AA188" s="228"/>
      <c r="AB188" s="228"/>
      <c r="AC188" s="228"/>
      <c r="AH188" s="228"/>
      <c r="AI188" s="228"/>
      <c r="AJ188" s="228"/>
    </row>
    <row r="189" spans="6:36" ht="13.5" customHeight="1">
      <c r="F189" s="228"/>
      <c r="G189" s="228"/>
      <c r="H189" s="228"/>
      <c r="M189" s="228"/>
      <c r="N189" s="228"/>
      <c r="O189" s="228"/>
      <c r="T189" s="228"/>
      <c r="U189" s="228"/>
      <c r="V189" s="228"/>
      <c r="AA189" s="228"/>
      <c r="AB189" s="228"/>
      <c r="AC189" s="228"/>
      <c r="AH189" s="228"/>
      <c r="AI189" s="228"/>
      <c r="AJ189" s="228"/>
    </row>
    <row r="190" spans="6:36" ht="13.5" customHeight="1">
      <c r="F190" s="228"/>
      <c r="G190" s="228"/>
      <c r="H190" s="228"/>
      <c r="M190" s="228"/>
      <c r="N190" s="228"/>
      <c r="O190" s="228"/>
      <c r="T190" s="228"/>
      <c r="U190" s="228"/>
      <c r="V190" s="228"/>
      <c r="AA190" s="228"/>
      <c r="AB190" s="228"/>
      <c r="AC190" s="228"/>
      <c r="AH190" s="228"/>
      <c r="AI190" s="228"/>
      <c r="AJ190" s="228"/>
    </row>
    <row r="191" spans="6:36" ht="13.5" customHeight="1">
      <c r="F191" s="228"/>
      <c r="G191" s="228"/>
      <c r="H191" s="228"/>
      <c r="M191" s="228"/>
      <c r="N191" s="228"/>
      <c r="O191" s="228"/>
      <c r="T191" s="228"/>
      <c r="U191" s="228"/>
      <c r="V191" s="228"/>
      <c r="AA191" s="228"/>
      <c r="AB191" s="228"/>
      <c r="AC191" s="228"/>
      <c r="AH191" s="228"/>
      <c r="AI191" s="228"/>
      <c r="AJ191" s="228"/>
    </row>
    <row r="192" spans="6:36" ht="13.5" customHeight="1">
      <c r="F192" s="228"/>
      <c r="G192" s="228"/>
      <c r="H192" s="228"/>
      <c r="M192" s="228"/>
      <c r="N192" s="228"/>
      <c r="O192" s="228"/>
      <c r="T192" s="228"/>
      <c r="U192" s="228"/>
      <c r="V192" s="228"/>
      <c r="AA192" s="228"/>
      <c r="AB192" s="228"/>
      <c r="AC192" s="228"/>
      <c r="AH192" s="228"/>
      <c r="AI192" s="228"/>
      <c r="AJ192" s="228"/>
    </row>
    <row r="193" spans="6:36" ht="13.5" customHeight="1">
      <c r="F193" s="228"/>
      <c r="G193" s="228"/>
      <c r="H193" s="228"/>
      <c r="M193" s="228"/>
      <c r="N193" s="228"/>
      <c r="O193" s="228"/>
      <c r="T193" s="228"/>
      <c r="U193" s="228"/>
      <c r="V193" s="228"/>
      <c r="AA193" s="228"/>
      <c r="AB193" s="228"/>
      <c r="AC193" s="228"/>
      <c r="AH193" s="228"/>
      <c r="AI193" s="228"/>
      <c r="AJ193" s="228"/>
    </row>
    <row r="194" spans="6:36" ht="13.5" customHeight="1">
      <c r="F194" s="228"/>
      <c r="G194" s="228"/>
      <c r="H194" s="228"/>
      <c r="M194" s="228"/>
      <c r="N194" s="228"/>
      <c r="O194" s="228"/>
      <c r="T194" s="228"/>
      <c r="U194" s="228"/>
      <c r="V194" s="228"/>
      <c r="AA194" s="228"/>
      <c r="AB194" s="228"/>
      <c r="AC194" s="228"/>
      <c r="AH194" s="228"/>
      <c r="AI194" s="228"/>
      <c r="AJ194" s="228"/>
    </row>
    <row r="195" spans="6:36" ht="13.5" customHeight="1">
      <c r="F195" s="228"/>
      <c r="G195" s="228"/>
      <c r="H195" s="228"/>
      <c r="M195" s="228"/>
      <c r="N195" s="228"/>
      <c r="O195" s="228"/>
      <c r="T195" s="228"/>
      <c r="U195" s="228"/>
      <c r="V195" s="228"/>
      <c r="AA195" s="228"/>
      <c r="AB195" s="228"/>
      <c r="AC195" s="228"/>
      <c r="AH195" s="228"/>
      <c r="AI195" s="228"/>
      <c r="AJ195" s="228"/>
    </row>
    <row r="196" spans="6:36" ht="13.5" customHeight="1">
      <c r="F196" s="228"/>
      <c r="G196" s="228"/>
      <c r="H196" s="228"/>
      <c r="M196" s="228"/>
      <c r="N196" s="228"/>
      <c r="O196" s="228"/>
      <c r="T196" s="228"/>
      <c r="U196" s="228"/>
      <c r="V196" s="228"/>
      <c r="AA196" s="228"/>
      <c r="AB196" s="228"/>
      <c r="AC196" s="228"/>
      <c r="AH196" s="228"/>
      <c r="AI196" s="228"/>
      <c r="AJ196" s="228"/>
    </row>
    <row r="197" spans="6:36" ht="13.5" customHeight="1">
      <c r="F197" s="228"/>
      <c r="G197" s="228"/>
      <c r="H197" s="228"/>
      <c r="M197" s="228"/>
      <c r="N197" s="228"/>
      <c r="O197" s="228"/>
      <c r="T197" s="228"/>
      <c r="U197" s="228"/>
      <c r="V197" s="228"/>
      <c r="AA197" s="228"/>
      <c r="AB197" s="228"/>
      <c r="AC197" s="228"/>
      <c r="AH197" s="228"/>
      <c r="AI197" s="228"/>
      <c r="AJ197" s="228"/>
    </row>
    <row r="198" spans="6:36" ht="13.5" customHeight="1">
      <c r="F198" s="228"/>
      <c r="G198" s="228"/>
      <c r="H198" s="228"/>
      <c r="M198" s="228"/>
      <c r="N198" s="228"/>
      <c r="O198" s="228"/>
      <c r="T198" s="228"/>
      <c r="U198" s="228"/>
      <c r="V198" s="228"/>
      <c r="AA198" s="228"/>
      <c r="AB198" s="228"/>
      <c r="AC198" s="228"/>
      <c r="AH198" s="228"/>
      <c r="AI198" s="228"/>
      <c r="AJ198" s="228"/>
    </row>
    <row r="199" spans="6:36" ht="13.5" customHeight="1">
      <c r="F199" s="228"/>
      <c r="G199" s="228"/>
      <c r="H199" s="228"/>
      <c r="M199" s="228"/>
      <c r="N199" s="228"/>
      <c r="O199" s="228"/>
      <c r="T199" s="228"/>
      <c r="U199" s="228"/>
      <c r="V199" s="228"/>
      <c r="AA199" s="228"/>
      <c r="AB199" s="228"/>
      <c r="AC199" s="228"/>
      <c r="AH199" s="228"/>
      <c r="AI199" s="228"/>
      <c r="AJ199" s="228"/>
    </row>
    <row r="200" spans="6:36" ht="13.5" customHeight="1">
      <c r="F200" s="228"/>
      <c r="G200" s="228"/>
      <c r="H200" s="228"/>
      <c r="M200" s="228"/>
      <c r="N200" s="228"/>
      <c r="O200" s="228"/>
      <c r="T200" s="228"/>
      <c r="U200" s="228"/>
      <c r="V200" s="228"/>
      <c r="AA200" s="228"/>
      <c r="AB200" s="228"/>
      <c r="AC200" s="228"/>
      <c r="AH200" s="228"/>
      <c r="AI200" s="228"/>
      <c r="AJ200" s="228"/>
    </row>
    <row r="201" spans="6:36" ht="13.5" customHeight="1">
      <c r="F201" s="228"/>
      <c r="G201" s="228"/>
      <c r="H201" s="228"/>
      <c r="M201" s="228"/>
      <c r="N201" s="228"/>
      <c r="O201" s="228"/>
      <c r="T201" s="228"/>
      <c r="U201" s="228"/>
      <c r="V201" s="228"/>
      <c r="AA201" s="228"/>
      <c r="AB201" s="228"/>
      <c r="AC201" s="228"/>
      <c r="AH201" s="228"/>
      <c r="AI201" s="228"/>
      <c r="AJ201" s="228"/>
    </row>
    <row r="202" spans="6:36" ht="13.5" customHeight="1">
      <c r="F202" s="228"/>
      <c r="G202" s="228"/>
      <c r="H202" s="228"/>
      <c r="M202" s="228"/>
      <c r="N202" s="228"/>
      <c r="O202" s="228"/>
      <c r="T202" s="228"/>
      <c r="U202" s="228"/>
      <c r="V202" s="228"/>
      <c r="AA202" s="228"/>
      <c r="AB202" s="228"/>
      <c r="AC202" s="228"/>
      <c r="AH202" s="228"/>
      <c r="AI202" s="228"/>
      <c r="AJ202" s="228"/>
    </row>
    <row r="203" spans="6:36" ht="13.5" customHeight="1">
      <c r="F203" s="228"/>
      <c r="G203" s="228"/>
      <c r="H203" s="228"/>
      <c r="M203" s="228"/>
      <c r="N203" s="228"/>
      <c r="O203" s="228"/>
      <c r="T203" s="228"/>
      <c r="U203" s="228"/>
      <c r="V203" s="228"/>
      <c r="AA203" s="228"/>
      <c r="AB203" s="228"/>
      <c r="AC203" s="228"/>
      <c r="AH203" s="228"/>
      <c r="AI203" s="228"/>
      <c r="AJ203" s="228"/>
    </row>
    <row r="204" spans="6:36" ht="13.5" customHeight="1">
      <c r="F204" s="228"/>
      <c r="G204" s="228"/>
      <c r="H204" s="228"/>
      <c r="M204" s="228"/>
      <c r="N204" s="228"/>
      <c r="O204" s="228"/>
      <c r="T204" s="228"/>
      <c r="U204" s="228"/>
      <c r="V204" s="228"/>
      <c r="AA204" s="228"/>
      <c r="AB204" s="228"/>
      <c r="AC204" s="228"/>
      <c r="AH204" s="228"/>
      <c r="AI204" s="228"/>
      <c r="AJ204" s="228"/>
    </row>
    <row r="205" spans="6:36" ht="13.5" customHeight="1">
      <c r="F205" s="228"/>
      <c r="G205" s="228"/>
      <c r="H205" s="228"/>
      <c r="M205" s="228"/>
      <c r="N205" s="228"/>
      <c r="O205" s="228"/>
      <c r="T205" s="228"/>
      <c r="U205" s="228"/>
      <c r="V205" s="228"/>
      <c r="AA205" s="228"/>
      <c r="AB205" s="228"/>
      <c r="AC205" s="228"/>
      <c r="AH205" s="228"/>
      <c r="AI205" s="228"/>
      <c r="AJ205" s="228"/>
    </row>
    <row r="206" spans="6:36" ht="13.5" customHeight="1">
      <c r="F206" s="228"/>
      <c r="G206" s="228"/>
      <c r="H206" s="228"/>
      <c r="M206" s="228"/>
      <c r="N206" s="228"/>
      <c r="O206" s="228"/>
      <c r="T206" s="228"/>
      <c r="U206" s="228"/>
      <c r="V206" s="228"/>
      <c r="AA206" s="228"/>
      <c r="AB206" s="228"/>
      <c r="AC206" s="228"/>
      <c r="AH206" s="228"/>
      <c r="AI206" s="228"/>
      <c r="AJ206" s="228"/>
    </row>
    <row r="207" spans="6:36" ht="13.5" customHeight="1">
      <c r="F207" s="228"/>
      <c r="G207" s="228"/>
      <c r="H207" s="228"/>
      <c r="M207" s="228"/>
      <c r="N207" s="228"/>
      <c r="O207" s="228"/>
      <c r="T207" s="228"/>
      <c r="U207" s="228"/>
      <c r="V207" s="228"/>
      <c r="AA207" s="228"/>
      <c r="AB207" s="228"/>
      <c r="AC207" s="228"/>
      <c r="AH207" s="228"/>
      <c r="AI207" s="228"/>
      <c r="AJ207" s="228"/>
    </row>
    <row r="208" spans="6:36" ht="13.5" customHeight="1">
      <c r="F208" s="228"/>
      <c r="G208" s="228"/>
      <c r="H208" s="228"/>
      <c r="M208" s="228"/>
      <c r="N208" s="228"/>
      <c r="O208" s="228"/>
      <c r="T208" s="228"/>
      <c r="U208" s="228"/>
      <c r="V208" s="228"/>
      <c r="AA208" s="228"/>
      <c r="AB208" s="228"/>
      <c r="AC208" s="228"/>
      <c r="AH208" s="228"/>
      <c r="AI208" s="228"/>
      <c r="AJ208" s="228"/>
    </row>
    <row r="209" spans="6:36" ht="13.5" customHeight="1">
      <c r="F209" s="228"/>
      <c r="G209" s="228"/>
      <c r="H209" s="228"/>
      <c r="M209" s="228"/>
      <c r="N209" s="228"/>
      <c r="O209" s="228"/>
      <c r="T209" s="228"/>
      <c r="U209" s="228"/>
      <c r="V209" s="228"/>
      <c r="AA209" s="228"/>
      <c r="AB209" s="228"/>
      <c r="AC209" s="228"/>
      <c r="AH209" s="228"/>
      <c r="AI209" s="228"/>
      <c r="AJ209" s="228"/>
    </row>
    <row r="210" spans="6:36" ht="13.5" customHeight="1">
      <c r="F210" s="228"/>
      <c r="G210" s="228"/>
      <c r="H210" s="228"/>
      <c r="M210" s="228"/>
      <c r="N210" s="228"/>
      <c r="O210" s="228"/>
      <c r="T210" s="228"/>
      <c r="U210" s="228"/>
      <c r="V210" s="228"/>
      <c r="AA210" s="228"/>
      <c r="AB210" s="228"/>
      <c r="AC210" s="228"/>
      <c r="AH210" s="228"/>
      <c r="AI210" s="228"/>
      <c r="AJ210" s="228"/>
    </row>
    <row r="211" spans="6:36" ht="13.5" customHeight="1">
      <c r="F211" s="228"/>
      <c r="G211" s="228"/>
      <c r="H211" s="228"/>
      <c r="M211" s="228"/>
      <c r="N211" s="228"/>
      <c r="O211" s="228"/>
      <c r="T211" s="228"/>
      <c r="U211" s="228"/>
      <c r="V211" s="228"/>
      <c r="AA211" s="228"/>
      <c r="AB211" s="228"/>
      <c r="AC211" s="228"/>
      <c r="AH211" s="228"/>
      <c r="AI211" s="228"/>
      <c r="AJ211" s="228"/>
    </row>
    <row r="212" spans="6:36" ht="13.5" customHeight="1">
      <c r="F212" s="228"/>
      <c r="G212" s="228"/>
      <c r="H212" s="228"/>
      <c r="M212" s="228"/>
      <c r="N212" s="228"/>
      <c r="O212" s="228"/>
      <c r="T212" s="228"/>
      <c r="U212" s="228"/>
      <c r="V212" s="228"/>
      <c r="AA212" s="228"/>
      <c r="AB212" s="228"/>
      <c r="AC212" s="228"/>
      <c r="AH212" s="228"/>
      <c r="AI212" s="228"/>
      <c r="AJ212" s="228"/>
    </row>
    <row r="213" spans="6:36" ht="13.5" customHeight="1">
      <c r="F213" s="228"/>
      <c r="G213" s="228"/>
      <c r="H213" s="228"/>
      <c r="M213" s="228"/>
      <c r="N213" s="228"/>
      <c r="O213" s="228"/>
      <c r="T213" s="228"/>
      <c r="U213" s="228"/>
      <c r="V213" s="228"/>
      <c r="AA213" s="228"/>
      <c r="AB213" s="228"/>
      <c r="AC213" s="228"/>
      <c r="AH213" s="228"/>
      <c r="AI213" s="228"/>
      <c r="AJ213" s="228"/>
    </row>
    <row r="214" spans="6:36" ht="13.5" customHeight="1">
      <c r="F214" s="228"/>
      <c r="G214" s="228"/>
      <c r="H214" s="228"/>
      <c r="M214" s="228"/>
      <c r="N214" s="228"/>
      <c r="O214" s="228"/>
      <c r="T214" s="228"/>
      <c r="U214" s="228"/>
      <c r="V214" s="228"/>
      <c r="AA214" s="228"/>
      <c r="AB214" s="228"/>
      <c r="AC214" s="228"/>
      <c r="AH214" s="228"/>
      <c r="AI214" s="228"/>
      <c r="AJ214" s="228"/>
    </row>
    <row r="215" spans="6:36" ht="13.5" customHeight="1">
      <c r="F215" s="228"/>
      <c r="G215" s="228"/>
      <c r="H215" s="228"/>
      <c r="M215" s="228"/>
      <c r="N215" s="228"/>
      <c r="O215" s="228"/>
      <c r="T215" s="228"/>
      <c r="U215" s="228"/>
      <c r="V215" s="228"/>
      <c r="AA215" s="228"/>
      <c r="AB215" s="228"/>
      <c r="AC215" s="228"/>
      <c r="AH215" s="228"/>
      <c r="AI215" s="228"/>
      <c r="AJ215" s="228"/>
    </row>
    <row r="216" spans="6:36" ht="13.5" customHeight="1">
      <c r="F216" s="228"/>
      <c r="G216" s="228"/>
      <c r="H216" s="228"/>
      <c r="M216" s="228"/>
      <c r="N216" s="228"/>
      <c r="O216" s="228"/>
      <c r="T216" s="228"/>
      <c r="U216" s="228"/>
      <c r="V216" s="228"/>
      <c r="AA216" s="228"/>
      <c r="AB216" s="228"/>
      <c r="AC216" s="228"/>
      <c r="AH216" s="228"/>
      <c r="AI216" s="228"/>
      <c r="AJ216" s="228"/>
    </row>
    <row r="217" spans="6:36" ht="13.5" customHeight="1">
      <c r="F217" s="228"/>
      <c r="G217" s="228"/>
      <c r="H217" s="228"/>
      <c r="M217" s="228"/>
      <c r="N217" s="228"/>
      <c r="O217" s="228"/>
      <c r="T217" s="228"/>
      <c r="U217" s="228"/>
      <c r="V217" s="228"/>
      <c r="AA217" s="228"/>
      <c r="AB217" s="228"/>
      <c r="AC217" s="228"/>
      <c r="AH217" s="228"/>
      <c r="AI217" s="228"/>
      <c r="AJ217" s="228"/>
    </row>
    <row r="218" spans="6:36" ht="13.5" customHeight="1">
      <c r="F218" s="228"/>
      <c r="G218" s="228"/>
      <c r="H218" s="228"/>
      <c r="M218" s="228"/>
      <c r="N218" s="228"/>
      <c r="O218" s="228"/>
      <c r="T218" s="228"/>
      <c r="U218" s="228"/>
      <c r="V218" s="228"/>
      <c r="AA218" s="228"/>
      <c r="AB218" s="228"/>
      <c r="AC218" s="228"/>
      <c r="AH218" s="228"/>
      <c r="AI218" s="228"/>
      <c r="AJ218" s="228"/>
    </row>
    <row r="219" spans="6:36" ht="13.5" customHeight="1">
      <c r="F219" s="228"/>
      <c r="G219" s="228"/>
      <c r="H219" s="228"/>
      <c r="M219" s="228"/>
      <c r="N219" s="228"/>
      <c r="O219" s="228"/>
      <c r="T219" s="228"/>
      <c r="U219" s="228"/>
      <c r="V219" s="228"/>
      <c r="AA219" s="228"/>
      <c r="AB219" s="228"/>
      <c r="AC219" s="228"/>
      <c r="AH219" s="228"/>
      <c r="AI219" s="228"/>
      <c r="AJ219" s="228"/>
    </row>
    <row r="220" spans="6:36" ht="13.5" customHeight="1">
      <c r="F220" s="228"/>
      <c r="G220" s="228"/>
      <c r="H220" s="228"/>
      <c r="M220" s="228"/>
      <c r="N220" s="228"/>
      <c r="O220" s="228"/>
      <c r="T220" s="228"/>
      <c r="U220" s="228"/>
      <c r="V220" s="228"/>
      <c r="AA220" s="228"/>
      <c r="AB220" s="228"/>
      <c r="AC220" s="228"/>
      <c r="AH220" s="228"/>
      <c r="AI220" s="228"/>
      <c r="AJ220" s="228"/>
    </row>
    <row r="221" spans="6:36" ht="13.5" customHeight="1">
      <c r="F221" s="228"/>
      <c r="G221" s="228"/>
      <c r="H221" s="228"/>
      <c r="M221" s="228"/>
      <c r="N221" s="228"/>
      <c r="O221" s="228"/>
      <c r="T221" s="228"/>
      <c r="U221" s="228"/>
      <c r="V221" s="228"/>
      <c r="AA221" s="228"/>
      <c r="AB221" s="228"/>
      <c r="AC221" s="228"/>
      <c r="AH221" s="228"/>
      <c r="AI221" s="228"/>
      <c r="AJ221" s="228"/>
    </row>
    <row r="222" spans="6:36" ht="13.5" customHeight="1">
      <c r="F222" s="228"/>
      <c r="G222" s="228"/>
      <c r="H222" s="228"/>
      <c r="M222" s="228"/>
      <c r="N222" s="228"/>
      <c r="O222" s="228"/>
      <c r="T222" s="228"/>
      <c r="U222" s="228"/>
      <c r="V222" s="228"/>
      <c r="AA222" s="228"/>
      <c r="AB222" s="228"/>
      <c r="AC222" s="228"/>
      <c r="AH222" s="228"/>
      <c r="AI222" s="228"/>
      <c r="AJ222" s="228"/>
    </row>
    <row r="223" spans="6:36" ht="13.5" customHeight="1">
      <c r="F223" s="228"/>
      <c r="G223" s="228"/>
      <c r="H223" s="228"/>
      <c r="M223" s="228"/>
      <c r="N223" s="228"/>
      <c r="O223" s="228"/>
      <c r="T223" s="228"/>
      <c r="U223" s="228"/>
      <c r="V223" s="228"/>
      <c r="AA223" s="228"/>
      <c r="AB223" s="228"/>
      <c r="AC223" s="228"/>
      <c r="AH223" s="228"/>
      <c r="AI223" s="228"/>
      <c r="AJ223" s="228"/>
    </row>
    <row r="224" spans="6:36" ht="13.5" customHeight="1">
      <c r="F224" s="228"/>
      <c r="G224" s="228"/>
      <c r="H224" s="228"/>
      <c r="M224" s="228"/>
      <c r="N224" s="228"/>
      <c r="O224" s="228"/>
      <c r="T224" s="228"/>
      <c r="U224" s="228"/>
      <c r="V224" s="228"/>
      <c r="AA224" s="228"/>
      <c r="AB224" s="228"/>
      <c r="AC224" s="228"/>
      <c r="AH224" s="228"/>
      <c r="AI224" s="228"/>
      <c r="AJ224" s="228"/>
    </row>
    <row r="225" spans="6:36" ht="13.5" customHeight="1">
      <c r="F225" s="228"/>
      <c r="G225" s="228"/>
      <c r="H225" s="228"/>
      <c r="M225" s="228"/>
      <c r="N225" s="228"/>
      <c r="O225" s="228"/>
      <c r="T225" s="228"/>
      <c r="U225" s="228"/>
      <c r="V225" s="228"/>
      <c r="AA225" s="228"/>
      <c r="AB225" s="228"/>
      <c r="AC225" s="228"/>
      <c r="AH225" s="228"/>
      <c r="AI225" s="228"/>
      <c r="AJ225" s="228"/>
    </row>
    <row r="226" spans="6:36" ht="13.5" customHeight="1">
      <c r="F226" s="228"/>
      <c r="G226" s="228"/>
      <c r="H226" s="228"/>
      <c r="M226" s="228"/>
      <c r="N226" s="228"/>
      <c r="O226" s="228"/>
      <c r="T226" s="228"/>
      <c r="U226" s="228"/>
      <c r="V226" s="228"/>
      <c r="AA226" s="228"/>
      <c r="AB226" s="228"/>
      <c r="AC226" s="228"/>
      <c r="AH226" s="228"/>
      <c r="AI226" s="228"/>
      <c r="AJ226" s="228"/>
    </row>
    <row r="227" spans="6:36" ht="13.5" customHeight="1">
      <c r="F227" s="228"/>
      <c r="G227" s="228"/>
      <c r="H227" s="228"/>
      <c r="M227" s="228"/>
      <c r="N227" s="228"/>
      <c r="O227" s="228"/>
      <c r="T227" s="228"/>
      <c r="U227" s="228"/>
      <c r="V227" s="228"/>
      <c r="AA227" s="228"/>
      <c r="AB227" s="228"/>
      <c r="AC227" s="228"/>
      <c r="AH227" s="228"/>
      <c r="AI227" s="228"/>
      <c r="AJ227" s="228"/>
    </row>
    <row r="228" spans="6:36" ht="13.5" customHeight="1">
      <c r="F228" s="228"/>
      <c r="G228" s="228"/>
      <c r="H228" s="228"/>
      <c r="M228" s="228"/>
      <c r="N228" s="228"/>
      <c r="O228" s="228"/>
      <c r="T228" s="228"/>
      <c r="U228" s="228"/>
      <c r="V228" s="228"/>
      <c r="AA228" s="228"/>
      <c r="AB228" s="228"/>
      <c r="AC228" s="228"/>
      <c r="AH228" s="228"/>
      <c r="AI228" s="228"/>
      <c r="AJ228" s="228"/>
    </row>
    <row r="229" spans="6:36" ht="13.5" customHeight="1">
      <c r="F229" s="228"/>
      <c r="G229" s="228"/>
      <c r="H229" s="228"/>
      <c r="M229" s="228"/>
      <c r="N229" s="228"/>
      <c r="O229" s="228"/>
      <c r="T229" s="228"/>
      <c r="U229" s="228"/>
      <c r="V229" s="228"/>
      <c r="AA229" s="228"/>
      <c r="AB229" s="228"/>
      <c r="AC229" s="228"/>
      <c r="AH229" s="228"/>
      <c r="AI229" s="228"/>
      <c r="AJ229" s="228"/>
    </row>
    <row r="230" spans="6:36" ht="13.5" customHeight="1">
      <c r="F230" s="228"/>
      <c r="G230" s="228"/>
      <c r="H230" s="228"/>
      <c r="M230" s="228"/>
      <c r="N230" s="228"/>
      <c r="O230" s="228"/>
      <c r="T230" s="228"/>
      <c r="U230" s="228"/>
      <c r="V230" s="228"/>
      <c r="AA230" s="228"/>
      <c r="AB230" s="228"/>
      <c r="AC230" s="228"/>
      <c r="AH230" s="228"/>
      <c r="AI230" s="228"/>
      <c r="AJ230" s="228"/>
    </row>
    <row r="231" spans="6:36" ht="13.5" customHeight="1">
      <c r="F231" s="228"/>
      <c r="G231" s="228"/>
      <c r="H231" s="228"/>
      <c r="M231" s="228"/>
      <c r="N231" s="228"/>
      <c r="O231" s="228"/>
      <c r="T231" s="228"/>
      <c r="U231" s="228"/>
      <c r="V231" s="228"/>
      <c r="AA231" s="228"/>
      <c r="AB231" s="228"/>
      <c r="AC231" s="228"/>
      <c r="AH231" s="228"/>
      <c r="AI231" s="228"/>
      <c r="AJ231" s="228"/>
    </row>
    <row r="232" spans="6:36" ht="13.5" customHeight="1">
      <c r="F232" s="228"/>
      <c r="G232" s="228"/>
      <c r="H232" s="228"/>
      <c r="M232" s="228"/>
      <c r="N232" s="228"/>
      <c r="O232" s="228"/>
      <c r="T232" s="228"/>
      <c r="U232" s="228"/>
      <c r="V232" s="228"/>
      <c r="AA232" s="228"/>
      <c r="AB232" s="228"/>
      <c r="AC232" s="228"/>
      <c r="AH232" s="228"/>
      <c r="AI232" s="228"/>
      <c r="AJ232" s="228"/>
    </row>
    <row r="233" spans="6:36" ht="13.5" customHeight="1">
      <c r="F233" s="228"/>
      <c r="G233" s="228"/>
      <c r="H233" s="228"/>
      <c r="M233" s="228"/>
      <c r="N233" s="228"/>
      <c r="O233" s="228"/>
      <c r="T233" s="228"/>
      <c r="U233" s="228"/>
      <c r="V233" s="228"/>
      <c r="AA233" s="228"/>
      <c r="AB233" s="228"/>
      <c r="AC233" s="228"/>
      <c r="AH233" s="228"/>
      <c r="AI233" s="228"/>
      <c r="AJ233" s="228"/>
    </row>
    <row r="234" spans="6:36" ht="13.5" customHeight="1">
      <c r="F234" s="228"/>
      <c r="G234" s="228"/>
      <c r="H234" s="228"/>
      <c r="M234" s="228"/>
      <c r="N234" s="228"/>
      <c r="O234" s="228"/>
      <c r="T234" s="228"/>
      <c r="U234" s="228"/>
      <c r="V234" s="228"/>
      <c r="AA234" s="228"/>
      <c r="AB234" s="228"/>
      <c r="AC234" s="228"/>
      <c r="AH234" s="228"/>
      <c r="AI234" s="228"/>
      <c r="AJ234" s="228"/>
    </row>
    <row r="235" spans="6:36" ht="13.5" customHeight="1">
      <c r="F235" s="228"/>
      <c r="G235" s="228"/>
      <c r="H235" s="228"/>
      <c r="M235" s="228"/>
      <c r="N235" s="228"/>
      <c r="O235" s="228"/>
      <c r="T235" s="228"/>
      <c r="U235" s="228"/>
      <c r="V235" s="228"/>
      <c r="AA235" s="228"/>
      <c r="AB235" s="228"/>
      <c r="AC235" s="228"/>
      <c r="AH235" s="228"/>
      <c r="AI235" s="228"/>
      <c r="AJ235" s="228"/>
    </row>
    <row r="236" spans="6:36" ht="13.5" customHeight="1">
      <c r="F236" s="228"/>
      <c r="G236" s="228"/>
      <c r="H236" s="228"/>
      <c r="M236" s="228"/>
      <c r="N236" s="228"/>
      <c r="O236" s="228"/>
      <c r="T236" s="228"/>
      <c r="U236" s="228"/>
      <c r="V236" s="228"/>
      <c r="AA236" s="228"/>
      <c r="AB236" s="228"/>
      <c r="AC236" s="228"/>
      <c r="AH236" s="228"/>
      <c r="AI236" s="228"/>
      <c r="AJ236" s="228"/>
    </row>
    <row r="237" spans="6:36" ht="13.5" customHeight="1">
      <c r="F237" s="228"/>
      <c r="G237" s="228"/>
      <c r="H237" s="228"/>
      <c r="M237" s="228"/>
      <c r="N237" s="228"/>
      <c r="O237" s="228"/>
      <c r="T237" s="228"/>
      <c r="U237" s="228"/>
      <c r="V237" s="228"/>
      <c r="AA237" s="228"/>
      <c r="AB237" s="228"/>
      <c r="AC237" s="228"/>
      <c r="AH237" s="228"/>
      <c r="AI237" s="228"/>
      <c r="AJ237" s="228"/>
    </row>
    <row r="238" spans="6:36" ht="13.5" customHeight="1">
      <c r="F238" s="228"/>
      <c r="G238" s="228"/>
      <c r="H238" s="228"/>
      <c r="M238" s="228"/>
      <c r="N238" s="228"/>
      <c r="O238" s="228"/>
      <c r="T238" s="228"/>
      <c r="U238" s="228"/>
      <c r="V238" s="228"/>
      <c r="AA238" s="228"/>
      <c r="AB238" s="228"/>
      <c r="AC238" s="228"/>
      <c r="AH238" s="228"/>
      <c r="AI238" s="228"/>
      <c r="AJ238" s="228"/>
    </row>
    <row r="239" spans="6:36" ht="13.5" customHeight="1">
      <c r="F239" s="228"/>
      <c r="G239" s="228"/>
      <c r="H239" s="228"/>
      <c r="M239" s="228"/>
      <c r="N239" s="228"/>
      <c r="O239" s="228"/>
      <c r="T239" s="228"/>
      <c r="U239" s="228"/>
      <c r="V239" s="228"/>
      <c r="AA239" s="228"/>
      <c r="AB239" s="228"/>
      <c r="AC239" s="228"/>
      <c r="AH239" s="228"/>
      <c r="AI239" s="228"/>
      <c r="AJ239" s="228"/>
    </row>
    <row r="240" spans="6:36" ht="13.5" customHeight="1">
      <c r="F240" s="228"/>
      <c r="G240" s="228"/>
      <c r="H240" s="228"/>
      <c r="M240" s="228"/>
      <c r="N240" s="228"/>
      <c r="O240" s="228"/>
      <c r="T240" s="228"/>
      <c r="U240" s="228"/>
      <c r="V240" s="228"/>
      <c r="AA240" s="228"/>
      <c r="AB240" s="228"/>
      <c r="AC240" s="228"/>
      <c r="AH240" s="228"/>
      <c r="AI240" s="228"/>
      <c r="AJ240" s="228"/>
    </row>
    <row r="241" spans="6:36" ht="13.5" customHeight="1">
      <c r="F241" s="228"/>
      <c r="G241" s="228"/>
      <c r="H241" s="228"/>
      <c r="M241" s="228"/>
      <c r="N241" s="228"/>
      <c r="O241" s="228"/>
      <c r="T241" s="228"/>
      <c r="U241" s="228"/>
      <c r="V241" s="228"/>
      <c r="AA241" s="228"/>
      <c r="AB241" s="228"/>
      <c r="AC241" s="228"/>
      <c r="AH241" s="228"/>
      <c r="AI241" s="228"/>
      <c r="AJ241" s="228"/>
    </row>
    <row r="242" spans="6:36" ht="13.5" customHeight="1">
      <c r="F242" s="228"/>
      <c r="G242" s="228"/>
      <c r="H242" s="228"/>
      <c r="M242" s="228"/>
      <c r="N242" s="228"/>
      <c r="O242" s="228"/>
      <c r="T242" s="228"/>
      <c r="U242" s="228"/>
      <c r="V242" s="228"/>
      <c r="AA242" s="228"/>
      <c r="AB242" s="228"/>
      <c r="AC242" s="228"/>
      <c r="AH242" s="228"/>
      <c r="AI242" s="228"/>
      <c r="AJ242" s="228"/>
    </row>
    <row r="243" spans="6:36" ht="13.5" customHeight="1">
      <c r="F243" s="228"/>
      <c r="G243" s="228"/>
      <c r="H243" s="228"/>
      <c r="M243" s="228"/>
      <c r="N243" s="228"/>
      <c r="O243" s="228"/>
      <c r="T243" s="228"/>
      <c r="U243" s="228"/>
      <c r="V243" s="228"/>
      <c r="AA243" s="228"/>
      <c r="AB243" s="228"/>
      <c r="AC243" s="228"/>
      <c r="AH243" s="228"/>
      <c r="AI243" s="228"/>
      <c r="AJ243" s="228"/>
    </row>
    <row r="244" spans="6:36" ht="13.5" customHeight="1">
      <c r="F244" s="228"/>
      <c r="G244" s="228"/>
      <c r="H244" s="228"/>
      <c r="M244" s="228"/>
      <c r="N244" s="228"/>
      <c r="O244" s="228"/>
      <c r="T244" s="228"/>
      <c r="U244" s="228"/>
      <c r="V244" s="228"/>
      <c r="AA244" s="228"/>
      <c r="AB244" s="228"/>
      <c r="AC244" s="228"/>
      <c r="AH244" s="228"/>
      <c r="AI244" s="228"/>
      <c r="AJ244" s="228"/>
    </row>
    <row r="245" spans="6:36" ht="13.5" customHeight="1">
      <c r="F245" s="228"/>
      <c r="G245" s="228"/>
      <c r="H245" s="228"/>
      <c r="M245" s="228"/>
      <c r="N245" s="228"/>
      <c r="O245" s="228"/>
      <c r="T245" s="228"/>
      <c r="U245" s="228"/>
      <c r="V245" s="228"/>
      <c r="AA245" s="228"/>
      <c r="AB245" s="228"/>
      <c r="AC245" s="228"/>
      <c r="AH245" s="228"/>
      <c r="AI245" s="228"/>
      <c r="AJ245" s="228"/>
    </row>
    <row r="246" spans="6:36" ht="13.5" customHeight="1">
      <c r="F246" s="228"/>
      <c r="G246" s="228"/>
      <c r="H246" s="228"/>
      <c r="M246" s="228"/>
      <c r="N246" s="228"/>
      <c r="O246" s="228"/>
      <c r="T246" s="228"/>
      <c r="U246" s="228"/>
      <c r="V246" s="228"/>
      <c r="AA246" s="228"/>
      <c r="AB246" s="228"/>
      <c r="AC246" s="228"/>
      <c r="AH246" s="228"/>
      <c r="AI246" s="228"/>
      <c r="AJ246" s="228"/>
    </row>
    <row r="247" spans="6:36" ht="13.5" customHeight="1">
      <c r="F247" s="228"/>
      <c r="G247" s="228"/>
      <c r="H247" s="228"/>
      <c r="M247" s="228"/>
      <c r="N247" s="228"/>
      <c r="O247" s="228"/>
      <c r="T247" s="228"/>
      <c r="U247" s="228"/>
      <c r="V247" s="228"/>
      <c r="AA247" s="228"/>
      <c r="AB247" s="228"/>
      <c r="AC247" s="228"/>
      <c r="AH247" s="228"/>
      <c r="AI247" s="228"/>
      <c r="AJ247" s="228"/>
    </row>
    <row r="248" spans="6:36" ht="13.5" customHeight="1">
      <c r="F248" s="228"/>
      <c r="G248" s="228"/>
      <c r="H248" s="228"/>
      <c r="M248" s="228"/>
      <c r="N248" s="228"/>
      <c r="O248" s="228"/>
      <c r="T248" s="228"/>
      <c r="U248" s="228"/>
      <c r="V248" s="228"/>
      <c r="AA248" s="228"/>
      <c r="AB248" s="228"/>
      <c r="AC248" s="228"/>
      <c r="AH248" s="228"/>
      <c r="AI248" s="228"/>
      <c r="AJ248" s="228"/>
    </row>
    <row r="249" spans="6:36" ht="13.5" customHeight="1">
      <c r="F249" s="228"/>
      <c r="G249" s="228"/>
      <c r="H249" s="228"/>
      <c r="M249" s="228"/>
      <c r="N249" s="228"/>
      <c r="O249" s="228"/>
      <c r="T249" s="228"/>
      <c r="U249" s="228"/>
      <c r="V249" s="228"/>
      <c r="AA249" s="228"/>
      <c r="AB249" s="228"/>
      <c r="AC249" s="228"/>
      <c r="AH249" s="228"/>
      <c r="AI249" s="228"/>
      <c r="AJ249" s="228"/>
    </row>
    <row r="250" spans="6:36" ht="13.5" customHeight="1">
      <c r="F250" s="228"/>
      <c r="G250" s="228"/>
      <c r="H250" s="228"/>
      <c r="M250" s="228"/>
      <c r="N250" s="228"/>
      <c r="O250" s="228"/>
      <c r="T250" s="228"/>
      <c r="U250" s="228"/>
      <c r="V250" s="228"/>
      <c r="AA250" s="228"/>
      <c r="AB250" s="228"/>
      <c r="AC250" s="228"/>
      <c r="AH250" s="228"/>
      <c r="AI250" s="228"/>
      <c r="AJ250" s="228"/>
    </row>
    <row r="251" spans="6:36" ht="13.5" customHeight="1">
      <c r="F251" s="228"/>
      <c r="G251" s="228"/>
      <c r="H251" s="228"/>
      <c r="M251" s="228"/>
      <c r="N251" s="228"/>
      <c r="O251" s="228"/>
      <c r="T251" s="228"/>
      <c r="U251" s="228"/>
      <c r="V251" s="228"/>
      <c r="AA251" s="228"/>
      <c r="AB251" s="228"/>
      <c r="AC251" s="228"/>
      <c r="AH251" s="228"/>
      <c r="AI251" s="228"/>
      <c r="AJ251" s="228"/>
    </row>
    <row r="252" spans="6:36" ht="13.5" customHeight="1">
      <c r="F252" s="228"/>
      <c r="G252" s="228"/>
      <c r="H252" s="228"/>
      <c r="M252" s="228"/>
      <c r="N252" s="228"/>
      <c r="O252" s="228"/>
      <c r="T252" s="228"/>
      <c r="U252" s="228"/>
      <c r="V252" s="228"/>
      <c r="AA252" s="228"/>
      <c r="AB252" s="228"/>
      <c r="AC252" s="228"/>
      <c r="AH252" s="228"/>
      <c r="AI252" s="228"/>
      <c r="AJ252" s="228"/>
    </row>
    <row r="253" spans="6:36" ht="13.5" customHeight="1">
      <c r="F253" s="228"/>
      <c r="G253" s="228"/>
      <c r="H253" s="228"/>
      <c r="M253" s="228"/>
      <c r="N253" s="228"/>
      <c r="O253" s="228"/>
      <c r="T253" s="228"/>
      <c r="U253" s="228"/>
      <c r="V253" s="228"/>
      <c r="AA253" s="228"/>
      <c r="AB253" s="228"/>
      <c r="AC253" s="228"/>
      <c r="AH253" s="228"/>
      <c r="AI253" s="228"/>
      <c r="AJ253" s="228"/>
    </row>
    <row r="254" spans="6:36" ht="13.5" customHeight="1">
      <c r="F254" s="228"/>
      <c r="G254" s="228"/>
      <c r="H254" s="228"/>
      <c r="M254" s="228"/>
      <c r="N254" s="228"/>
      <c r="O254" s="228"/>
      <c r="T254" s="228"/>
      <c r="U254" s="228"/>
      <c r="V254" s="228"/>
      <c r="AA254" s="228"/>
      <c r="AB254" s="228"/>
      <c r="AC254" s="228"/>
      <c r="AH254" s="228"/>
      <c r="AI254" s="228"/>
      <c r="AJ254" s="228"/>
    </row>
    <row r="255" spans="6:36" ht="13.5" customHeight="1">
      <c r="F255" s="228"/>
      <c r="G255" s="228"/>
      <c r="H255" s="228"/>
      <c r="M255" s="228"/>
      <c r="N255" s="228"/>
      <c r="O255" s="228"/>
      <c r="T255" s="228"/>
      <c r="U255" s="228"/>
      <c r="V255" s="228"/>
      <c r="AA255" s="228"/>
      <c r="AB255" s="228"/>
      <c r="AC255" s="228"/>
      <c r="AH255" s="228"/>
      <c r="AI255" s="228"/>
      <c r="AJ255" s="228"/>
    </row>
    <row r="256" spans="6:36" ht="13.5" customHeight="1">
      <c r="F256" s="228"/>
      <c r="G256" s="228"/>
      <c r="H256" s="228"/>
      <c r="M256" s="228"/>
      <c r="N256" s="228"/>
      <c r="O256" s="228"/>
      <c r="T256" s="228"/>
      <c r="U256" s="228"/>
      <c r="V256" s="228"/>
      <c r="AA256" s="228"/>
      <c r="AB256" s="228"/>
      <c r="AC256" s="228"/>
      <c r="AH256" s="228"/>
      <c r="AI256" s="228"/>
      <c r="AJ256" s="228"/>
    </row>
    <row r="257" spans="6:36" ht="13.5" customHeight="1">
      <c r="F257" s="228"/>
      <c r="G257" s="228"/>
      <c r="H257" s="228"/>
      <c r="M257" s="228"/>
      <c r="N257" s="228"/>
      <c r="O257" s="228"/>
      <c r="T257" s="228"/>
      <c r="U257" s="228"/>
      <c r="V257" s="228"/>
      <c r="AA257" s="228"/>
      <c r="AB257" s="228"/>
      <c r="AC257" s="228"/>
      <c r="AH257" s="228"/>
      <c r="AI257" s="228"/>
      <c r="AJ257" s="228"/>
    </row>
    <row r="258" spans="6:36" ht="13.5" customHeight="1">
      <c r="F258" s="228"/>
      <c r="G258" s="228"/>
      <c r="H258" s="228"/>
      <c r="M258" s="228"/>
      <c r="N258" s="228"/>
      <c r="O258" s="228"/>
      <c r="T258" s="228"/>
      <c r="U258" s="228"/>
      <c r="V258" s="228"/>
      <c r="AA258" s="228"/>
      <c r="AB258" s="228"/>
      <c r="AC258" s="228"/>
      <c r="AH258" s="228"/>
      <c r="AI258" s="228"/>
      <c r="AJ258" s="228"/>
    </row>
    <row r="259" spans="6:36" ht="13.5" customHeight="1">
      <c r="F259" s="228"/>
      <c r="G259" s="228"/>
      <c r="H259" s="228"/>
      <c r="M259" s="228"/>
      <c r="N259" s="228"/>
      <c r="O259" s="228"/>
      <c r="T259" s="228"/>
      <c r="U259" s="228"/>
      <c r="V259" s="228"/>
      <c r="AA259" s="228"/>
      <c r="AB259" s="228"/>
      <c r="AC259" s="228"/>
      <c r="AH259" s="228"/>
      <c r="AI259" s="228"/>
      <c r="AJ259" s="228"/>
    </row>
    <row r="260" spans="6:36" ht="13.5" customHeight="1">
      <c r="F260" s="228"/>
      <c r="G260" s="228"/>
      <c r="H260" s="228"/>
      <c r="M260" s="228"/>
      <c r="N260" s="228"/>
      <c r="O260" s="228"/>
      <c r="T260" s="228"/>
      <c r="U260" s="228"/>
      <c r="V260" s="228"/>
      <c r="AA260" s="228"/>
      <c r="AB260" s="228"/>
      <c r="AC260" s="228"/>
      <c r="AH260" s="228"/>
      <c r="AI260" s="228"/>
      <c r="AJ260" s="228"/>
    </row>
    <row r="261" spans="6:36" ht="13.5" customHeight="1">
      <c r="F261" s="228"/>
      <c r="G261" s="228"/>
      <c r="H261" s="228"/>
      <c r="M261" s="228"/>
      <c r="N261" s="228"/>
      <c r="O261" s="228"/>
      <c r="T261" s="228"/>
      <c r="U261" s="228"/>
      <c r="V261" s="228"/>
      <c r="AA261" s="228"/>
      <c r="AB261" s="228"/>
      <c r="AC261" s="228"/>
      <c r="AH261" s="228"/>
      <c r="AI261" s="228"/>
      <c r="AJ261" s="228"/>
    </row>
    <row r="262" spans="6:36" ht="13.5" customHeight="1">
      <c r="F262" s="228"/>
      <c r="G262" s="228"/>
      <c r="H262" s="228"/>
      <c r="M262" s="228"/>
      <c r="N262" s="228"/>
      <c r="O262" s="228"/>
      <c r="T262" s="228"/>
      <c r="U262" s="228"/>
      <c r="V262" s="228"/>
      <c r="AA262" s="228"/>
      <c r="AB262" s="228"/>
      <c r="AC262" s="228"/>
      <c r="AH262" s="228"/>
      <c r="AI262" s="228"/>
      <c r="AJ262" s="228"/>
    </row>
    <row r="263" spans="6:36" ht="13.5" customHeight="1">
      <c r="F263" s="228"/>
      <c r="G263" s="228"/>
      <c r="H263" s="228"/>
      <c r="M263" s="228"/>
      <c r="N263" s="228"/>
      <c r="O263" s="228"/>
      <c r="T263" s="228"/>
      <c r="U263" s="228"/>
      <c r="V263" s="228"/>
      <c r="AA263" s="228"/>
      <c r="AB263" s="228"/>
      <c r="AC263" s="228"/>
      <c r="AH263" s="228"/>
      <c r="AI263" s="228"/>
      <c r="AJ263" s="228"/>
    </row>
    <row r="264" spans="6:36" ht="13.5" customHeight="1">
      <c r="F264" s="228"/>
      <c r="G264" s="228"/>
      <c r="H264" s="228"/>
      <c r="M264" s="228"/>
      <c r="N264" s="228"/>
      <c r="O264" s="228"/>
      <c r="T264" s="228"/>
      <c r="U264" s="228"/>
      <c r="V264" s="228"/>
      <c r="AA264" s="228"/>
      <c r="AB264" s="228"/>
      <c r="AC264" s="228"/>
      <c r="AH264" s="228"/>
      <c r="AI264" s="228"/>
      <c r="AJ264" s="228"/>
    </row>
    <row r="265" spans="6:36" ht="13.5" customHeight="1">
      <c r="F265" s="228"/>
      <c r="G265" s="228"/>
      <c r="H265" s="228"/>
      <c r="M265" s="228"/>
      <c r="N265" s="228"/>
      <c r="O265" s="228"/>
      <c r="T265" s="228"/>
      <c r="U265" s="228"/>
      <c r="V265" s="228"/>
      <c r="AA265" s="228"/>
      <c r="AB265" s="228"/>
      <c r="AC265" s="228"/>
      <c r="AH265" s="228"/>
      <c r="AI265" s="228"/>
      <c r="AJ265" s="228"/>
    </row>
    <row r="266" spans="6:36" ht="13.5" customHeight="1">
      <c r="F266" s="228"/>
      <c r="G266" s="228"/>
      <c r="H266" s="228"/>
      <c r="M266" s="228"/>
      <c r="N266" s="228"/>
      <c r="O266" s="228"/>
      <c r="T266" s="228"/>
      <c r="U266" s="228"/>
      <c r="V266" s="228"/>
      <c r="AA266" s="228"/>
      <c r="AB266" s="228"/>
      <c r="AC266" s="228"/>
      <c r="AH266" s="228"/>
      <c r="AI266" s="228"/>
      <c r="AJ266" s="228"/>
    </row>
    <row r="267" spans="6:36" ht="13.5" customHeight="1">
      <c r="F267" s="228"/>
      <c r="G267" s="228"/>
      <c r="H267" s="228"/>
      <c r="M267" s="228"/>
      <c r="N267" s="228"/>
      <c r="O267" s="228"/>
      <c r="T267" s="228"/>
      <c r="U267" s="228"/>
      <c r="V267" s="228"/>
      <c r="AA267" s="228"/>
      <c r="AB267" s="228"/>
      <c r="AC267" s="228"/>
      <c r="AH267" s="228"/>
      <c r="AI267" s="228"/>
      <c r="AJ267" s="228"/>
    </row>
    <row r="268" spans="6:36" ht="13.5" customHeight="1">
      <c r="F268" s="228"/>
      <c r="G268" s="228"/>
      <c r="H268" s="228"/>
      <c r="M268" s="228"/>
      <c r="N268" s="228"/>
      <c r="O268" s="228"/>
      <c r="T268" s="228"/>
      <c r="U268" s="228"/>
      <c r="V268" s="228"/>
      <c r="AA268" s="228"/>
      <c r="AB268" s="228"/>
      <c r="AC268" s="228"/>
      <c r="AH268" s="228"/>
      <c r="AI268" s="228"/>
      <c r="AJ268" s="228"/>
    </row>
    <row r="269" spans="6:36" ht="13.5" customHeight="1">
      <c r="F269" s="228"/>
      <c r="G269" s="228"/>
      <c r="H269" s="228"/>
      <c r="M269" s="228"/>
      <c r="N269" s="228"/>
      <c r="O269" s="228"/>
      <c r="T269" s="228"/>
      <c r="U269" s="228"/>
      <c r="V269" s="228"/>
      <c r="AA269" s="228"/>
      <c r="AB269" s="228"/>
      <c r="AC269" s="228"/>
      <c r="AH269" s="228"/>
      <c r="AI269" s="228"/>
      <c r="AJ269" s="228"/>
    </row>
    <row r="270" spans="6:36" ht="13.5" customHeight="1">
      <c r="F270" s="228"/>
      <c r="G270" s="228"/>
      <c r="H270" s="228"/>
      <c r="M270" s="228"/>
      <c r="N270" s="228"/>
      <c r="O270" s="228"/>
      <c r="T270" s="228"/>
      <c r="U270" s="228"/>
      <c r="V270" s="228"/>
      <c r="AA270" s="228"/>
      <c r="AB270" s="228"/>
      <c r="AC270" s="228"/>
      <c r="AH270" s="228"/>
      <c r="AI270" s="228"/>
      <c r="AJ270" s="228"/>
    </row>
    <row r="271" spans="6:36" ht="13.5" customHeight="1">
      <c r="F271" s="228"/>
      <c r="G271" s="228"/>
      <c r="H271" s="228"/>
      <c r="M271" s="228"/>
      <c r="N271" s="228"/>
      <c r="O271" s="228"/>
      <c r="T271" s="228"/>
      <c r="U271" s="228"/>
      <c r="V271" s="228"/>
      <c r="AA271" s="228"/>
      <c r="AB271" s="228"/>
      <c r="AC271" s="228"/>
      <c r="AH271" s="228"/>
      <c r="AI271" s="228"/>
      <c r="AJ271" s="228"/>
    </row>
    <row r="272" spans="6:36" ht="13.5" customHeight="1">
      <c r="F272" s="228"/>
      <c r="G272" s="228"/>
      <c r="H272" s="228"/>
      <c r="M272" s="228"/>
      <c r="N272" s="228"/>
      <c r="O272" s="228"/>
      <c r="T272" s="228"/>
      <c r="U272" s="228"/>
      <c r="V272" s="228"/>
      <c r="AA272" s="228"/>
      <c r="AB272" s="228"/>
      <c r="AC272" s="228"/>
      <c r="AH272" s="228"/>
      <c r="AI272" s="228"/>
      <c r="AJ272" s="228"/>
    </row>
    <row r="273" spans="6:36" ht="13.5" customHeight="1">
      <c r="F273" s="228"/>
      <c r="G273" s="228"/>
      <c r="H273" s="228"/>
      <c r="M273" s="228"/>
      <c r="N273" s="228"/>
      <c r="O273" s="228"/>
      <c r="T273" s="228"/>
      <c r="U273" s="228"/>
      <c r="V273" s="228"/>
      <c r="AA273" s="228"/>
      <c r="AB273" s="228"/>
      <c r="AC273" s="228"/>
      <c r="AH273" s="228"/>
      <c r="AI273" s="228"/>
      <c r="AJ273" s="228"/>
    </row>
    <row r="274" spans="6:36" ht="13.5" customHeight="1">
      <c r="F274" s="228"/>
      <c r="G274" s="228"/>
      <c r="H274" s="228"/>
      <c r="M274" s="228"/>
      <c r="N274" s="228"/>
      <c r="O274" s="228"/>
      <c r="T274" s="228"/>
      <c r="U274" s="228"/>
      <c r="V274" s="228"/>
      <c r="AA274" s="228"/>
      <c r="AB274" s="228"/>
      <c r="AC274" s="228"/>
      <c r="AH274" s="228"/>
      <c r="AI274" s="228"/>
      <c r="AJ274" s="228"/>
    </row>
    <row r="275" spans="6:36" ht="13.5" customHeight="1">
      <c r="F275" s="228"/>
      <c r="G275" s="228"/>
      <c r="H275" s="228"/>
      <c r="M275" s="228"/>
      <c r="N275" s="228"/>
      <c r="O275" s="228"/>
      <c r="T275" s="228"/>
      <c r="U275" s="228"/>
      <c r="V275" s="228"/>
      <c r="AA275" s="228"/>
      <c r="AB275" s="228"/>
      <c r="AC275" s="228"/>
      <c r="AH275" s="228"/>
      <c r="AI275" s="228"/>
      <c r="AJ275" s="228"/>
    </row>
    <row r="276" spans="6:36" ht="13.5" customHeight="1">
      <c r="F276" s="228"/>
      <c r="G276" s="228"/>
      <c r="H276" s="228"/>
      <c r="M276" s="228"/>
      <c r="N276" s="228"/>
      <c r="O276" s="228"/>
      <c r="T276" s="228"/>
      <c r="U276" s="228"/>
      <c r="V276" s="228"/>
      <c r="AA276" s="228"/>
      <c r="AB276" s="228"/>
      <c r="AC276" s="228"/>
      <c r="AH276" s="228"/>
      <c r="AI276" s="228"/>
      <c r="AJ276" s="228"/>
    </row>
    <row r="277" spans="6:36" ht="13.5" customHeight="1">
      <c r="F277" s="228"/>
      <c r="G277" s="228"/>
      <c r="H277" s="228"/>
      <c r="M277" s="228"/>
      <c r="N277" s="228"/>
      <c r="O277" s="228"/>
      <c r="T277" s="228"/>
      <c r="U277" s="228"/>
      <c r="V277" s="228"/>
      <c r="AA277" s="228"/>
      <c r="AB277" s="228"/>
      <c r="AC277" s="228"/>
      <c r="AH277" s="228"/>
      <c r="AI277" s="228"/>
      <c r="AJ277" s="228"/>
    </row>
    <row r="278" spans="6:36" ht="13.5" customHeight="1">
      <c r="F278" s="228"/>
      <c r="G278" s="228"/>
      <c r="H278" s="228"/>
      <c r="M278" s="228"/>
      <c r="N278" s="228"/>
      <c r="O278" s="228"/>
      <c r="T278" s="228"/>
      <c r="U278" s="228"/>
      <c r="V278" s="228"/>
      <c r="AA278" s="228"/>
      <c r="AB278" s="228"/>
      <c r="AC278" s="228"/>
      <c r="AH278" s="228"/>
      <c r="AI278" s="228"/>
      <c r="AJ278" s="228"/>
    </row>
    <row r="279" spans="6:36" ht="13.5" customHeight="1">
      <c r="F279" s="228"/>
      <c r="G279" s="228"/>
      <c r="H279" s="228"/>
      <c r="M279" s="228"/>
      <c r="N279" s="228"/>
      <c r="O279" s="228"/>
      <c r="T279" s="228"/>
      <c r="U279" s="228"/>
      <c r="V279" s="228"/>
      <c r="AA279" s="228"/>
      <c r="AB279" s="228"/>
      <c r="AC279" s="228"/>
      <c r="AH279" s="228"/>
      <c r="AI279" s="228"/>
      <c r="AJ279" s="228"/>
    </row>
    <row r="280" spans="6:36" ht="13.5" customHeight="1">
      <c r="F280" s="228"/>
      <c r="G280" s="228"/>
      <c r="H280" s="228"/>
      <c r="M280" s="228"/>
      <c r="N280" s="228"/>
      <c r="O280" s="228"/>
      <c r="T280" s="228"/>
      <c r="U280" s="228"/>
      <c r="V280" s="228"/>
      <c r="AA280" s="228"/>
      <c r="AB280" s="228"/>
      <c r="AC280" s="228"/>
      <c r="AH280" s="228"/>
      <c r="AI280" s="228"/>
      <c r="AJ280" s="228"/>
    </row>
    <row r="281" spans="6:36" ht="13.5" customHeight="1">
      <c r="F281" s="228"/>
      <c r="G281" s="228"/>
      <c r="H281" s="228"/>
      <c r="M281" s="228"/>
      <c r="N281" s="228"/>
      <c r="O281" s="228"/>
      <c r="T281" s="228"/>
      <c r="U281" s="228"/>
      <c r="V281" s="228"/>
      <c r="AA281" s="228"/>
      <c r="AB281" s="228"/>
      <c r="AC281" s="228"/>
      <c r="AH281" s="228"/>
      <c r="AI281" s="228"/>
      <c r="AJ281" s="228"/>
    </row>
    <row r="282" spans="6:36" ht="13.5" customHeight="1">
      <c r="F282" s="228"/>
      <c r="G282" s="228"/>
      <c r="H282" s="228"/>
      <c r="M282" s="228"/>
      <c r="N282" s="228"/>
      <c r="O282" s="228"/>
      <c r="T282" s="228"/>
      <c r="U282" s="228"/>
      <c r="V282" s="228"/>
      <c r="AA282" s="228"/>
      <c r="AB282" s="228"/>
      <c r="AC282" s="228"/>
      <c r="AH282" s="228"/>
      <c r="AI282" s="228"/>
      <c r="AJ282" s="228"/>
    </row>
    <row r="283" spans="6:36" ht="13.5" customHeight="1">
      <c r="F283" s="228"/>
      <c r="G283" s="228"/>
      <c r="H283" s="228"/>
      <c r="M283" s="228"/>
      <c r="N283" s="228"/>
      <c r="O283" s="228"/>
      <c r="T283" s="228"/>
      <c r="U283" s="228"/>
      <c r="V283" s="228"/>
      <c r="AA283" s="228"/>
      <c r="AB283" s="228"/>
      <c r="AC283" s="228"/>
      <c r="AH283" s="228"/>
      <c r="AI283" s="228"/>
      <c r="AJ283" s="228"/>
    </row>
    <row r="284" spans="6:36" ht="13.5" customHeight="1">
      <c r="F284" s="228"/>
      <c r="G284" s="228"/>
      <c r="H284" s="228"/>
      <c r="M284" s="228"/>
      <c r="N284" s="228"/>
      <c r="O284" s="228"/>
      <c r="T284" s="228"/>
      <c r="U284" s="228"/>
      <c r="V284" s="228"/>
      <c r="AA284" s="228"/>
      <c r="AB284" s="228"/>
      <c r="AC284" s="228"/>
      <c r="AH284" s="228"/>
      <c r="AI284" s="228"/>
      <c r="AJ284" s="228"/>
    </row>
    <row r="285" spans="6:36" ht="13.5" customHeight="1">
      <c r="F285" s="228"/>
      <c r="G285" s="228"/>
      <c r="H285" s="228"/>
      <c r="M285" s="228"/>
      <c r="N285" s="228"/>
      <c r="O285" s="228"/>
      <c r="T285" s="228"/>
      <c r="U285" s="228"/>
      <c r="V285" s="228"/>
      <c r="AA285" s="228"/>
      <c r="AB285" s="228"/>
      <c r="AC285" s="228"/>
      <c r="AH285" s="228"/>
      <c r="AI285" s="228"/>
      <c r="AJ285" s="228"/>
    </row>
    <row r="286" spans="6:36" ht="13.5" customHeight="1">
      <c r="F286" s="228"/>
      <c r="G286" s="228"/>
      <c r="H286" s="228"/>
      <c r="M286" s="228"/>
      <c r="N286" s="228"/>
      <c r="O286" s="228"/>
      <c r="T286" s="228"/>
      <c r="U286" s="228"/>
      <c r="V286" s="228"/>
      <c r="AA286" s="228"/>
      <c r="AB286" s="228"/>
      <c r="AC286" s="228"/>
      <c r="AH286" s="228"/>
      <c r="AI286" s="228"/>
      <c r="AJ286" s="228"/>
    </row>
    <row r="287" spans="6:36" ht="13.5" customHeight="1">
      <c r="F287" s="228"/>
      <c r="G287" s="228"/>
      <c r="H287" s="228"/>
      <c r="M287" s="228"/>
      <c r="N287" s="228"/>
      <c r="O287" s="228"/>
      <c r="T287" s="228"/>
      <c r="U287" s="228"/>
      <c r="V287" s="228"/>
      <c r="AA287" s="228"/>
      <c r="AB287" s="228"/>
      <c r="AC287" s="228"/>
      <c r="AH287" s="228"/>
      <c r="AI287" s="228"/>
      <c r="AJ287" s="228"/>
    </row>
    <row r="288" spans="6:36" ht="13.5" customHeight="1">
      <c r="F288" s="228"/>
      <c r="G288" s="228"/>
      <c r="H288" s="228"/>
      <c r="M288" s="228"/>
      <c r="N288" s="228"/>
      <c r="O288" s="228"/>
      <c r="T288" s="228"/>
      <c r="U288" s="228"/>
      <c r="V288" s="228"/>
      <c r="AA288" s="228"/>
      <c r="AB288" s="228"/>
      <c r="AC288" s="228"/>
      <c r="AH288" s="228"/>
      <c r="AI288" s="228"/>
      <c r="AJ288" s="228"/>
    </row>
    <row r="289" spans="6:36" ht="13.5" customHeight="1">
      <c r="F289" s="228"/>
      <c r="G289" s="228"/>
      <c r="H289" s="228"/>
      <c r="M289" s="228"/>
      <c r="N289" s="228"/>
      <c r="O289" s="228"/>
      <c r="T289" s="228"/>
      <c r="U289" s="228"/>
      <c r="V289" s="228"/>
      <c r="AA289" s="228"/>
      <c r="AB289" s="228"/>
      <c r="AC289" s="228"/>
      <c r="AH289" s="228"/>
      <c r="AI289" s="228"/>
      <c r="AJ289" s="228"/>
    </row>
    <row r="290" spans="6:36" ht="13.5" customHeight="1">
      <c r="F290" s="228"/>
      <c r="G290" s="228"/>
      <c r="H290" s="228"/>
      <c r="M290" s="228"/>
      <c r="N290" s="228"/>
      <c r="O290" s="228"/>
      <c r="T290" s="228"/>
      <c r="U290" s="228"/>
      <c r="V290" s="228"/>
      <c r="AA290" s="228"/>
      <c r="AB290" s="228"/>
      <c r="AC290" s="228"/>
      <c r="AH290" s="228"/>
      <c r="AI290" s="228"/>
      <c r="AJ290" s="228"/>
    </row>
    <row r="291" spans="6:36" ht="13.5" customHeight="1">
      <c r="F291" s="228"/>
      <c r="G291" s="228"/>
      <c r="H291" s="228"/>
      <c r="M291" s="228"/>
      <c r="N291" s="228"/>
      <c r="O291" s="228"/>
      <c r="T291" s="228"/>
      <c r="U291" s="228"/>
      <c r="V291" s="228"/>
      <c r="AA291" s="228"/>
      <c r="AB291" s="228"/>
      <c r="AC291" s="228"/>
      <c r="AH291" s="228"/>
      <c r="AI291" s="228"/>
      <c r="AJ291" s="228"/>
    </row>
    <row r="292" spans="6:36" ht="13.5" customHeight="1">
      <c r="F292" s="228"/>
      <c r="G292" s="228"/>
      <c r="H292" s="228"/>
      <c r="M292" s="228"/>
      <c r="N292" s="228"/>
      <c r="O292" s="228"/>
      <c r="T292" s="228"/>
      <c r="U292" s="228"/>
      <c r="V292" s="228"/>
      <c r="AA292" s="228"/>
      <c r="AB292" s="228"/>
      <c r="AC292" s="228"/>
      <c r="AH292" s="228"/>
      <c r="AI292" s="228"/>
      <c r="AJ292" s="228"/>
    </row>
    <row r="293" spans="6:36" ht="13.5" customHeight="1">
      <c r="F293" s="228"/>
      <c r="G293" s="228"/>
      <c r="H293" s="228"/>
      <c r="M293" s="228"/>
      <c r="N293" s="228"/>
      <c r="O293" s="228"/>
      <c r="T293" s="228"/>
      <c r="U293" s="228"/>
      <c r="V293" s="228"/>
      <c r="AA293" s="228"/>
      <c r="AB293" s="228"/>
      <c r="AC293" s="228"/>
      <c r="AH293" s="228"/>
      <c r="AI293" s="228"/>
      <c r="AJ293" s="228"/>
    </row>
    <row r="294" spans="6:36" ht="13.5" customHeight="1">
      <c r="F294" s="228"/>
      <c r="G294" s="228"/>
      <c r="H294" s="228"/>
      <c r="M294" s="228"/>
      <c r="N294" s="228"/>
      <c r="O294" s="228"/>
      <c r="T294" s="228"/>
      <c r="U294" s="228"/>
      <c r="V294" s="228"/>
      <c r="AA294" s="228"/>
      <c r="AB294" s="228"/>
      <c r="AC294" s="228"/>
      <c r="AH294" s="228"/>
      <c r="AI294" s="228"/>
      <c r="AJ294" s="228"/>
    </row>
    <row r="295" spans="6:36" ht="13.5" customHeight="1">
      <c r="F295" s="228"/>
      <c r="G295" s="228"/>
      <c r="H295" s="228"/>
      <c r="M295" s="228"/>
      <c r="N295" s="228"/>
      <c r="O295" s="228"/>
      <c r="T295" s="228"/>
      <c r="U295" s="228"/>
      <c r="V295" s="228"/>
      <c r="AA295" s="228"/>
      <c r="AB295" s="228"/>
      <c r="AC295" s="228"/>
      <c r="AH295" s="228"/>
      <c r="AI295" s="228"/>
      <c r="AJ295" s="228"/>
    </row>
    <row r="296" spans="6:36" ht="13.5" customHeight="1">
      <c r="F296" s="228"/>
      <c r="G296" s="228"/>
      <c r="H296" s="228"/>
      <c r="M296" s="228"/>
      <c r="N296" s="228"/>
      <c r="O296" s="228"/>
      <c r="T296" s="228"/>
      <c r="U296" s="228"/>
      <c r="V296" s="228"/>
      <c r="AA296" s="228"/>
      <c r="AB296" s="228"/>
      <c r="AC296" s="228"/>
      <c r="AH296" s="228"/>
      <c r="AI296" s="228"/>
      <c r="AJ296" s="228"/>
    </row>
    <row r="297" spans="6:36" ht="13.5" customHeight="1">
      <c r="F297" s="228"/>
      <c r="G297" s="228"/>
      <c r="H297" s="228"/>
      <c r="M297" s="228"/>
      <c r="N297" s="228"/>
      <c r="O297" s="228"/>
      <c r="T297" s="228"/>
      <c r="U297" s="228"/>
      <c r="V297" s="228"/>
      <c r="AA297" s="228"/>
      <c r="AB297" s="228"/>
      <c r="AC297" s="228"/>
      <c r="AH297" s="228"/>
      <c r="AI297" s="228"/>
      <c r="AJ297" s="228"/>
    </row>
    <row r="298" spans="6:36" ht="13.5" customHeight="1">
      <c r="F298" s="228"/>
      <c r="G298" s="228"/>
      <c r="H298" s="228"/>
      <c r="M298" s="228"/>
      <c r="N298" s="228"/>
      <c r="O298" s="228"/>
      <c r="T298" s="228"/>
      <c r="U298" s="228"/>
      <c r="V298" s="228"/>
      <c r="AA298" s="228"/>
      <c r="AB298" s="228"/>
      <c r="AC298" s="228"/>
      <c r="AH298" s="228"/>
      <c r="AI298" s="228"/>
      <c r="AJ298" s="228"/>
    </row>
    <row r="299" spans="6:36" ht="13.5" customHeight="1">
      <c r="F299" s="228"/>
      <c r="G299" s="228"/>
      <c r="H299" s="228"/>
      <c r="M299" s="228"/>
      <c r="N299" s="228"/>
      <c r="O299" s="228"/>
      <c r="T299" s="228"/>
      <c r="U299" s="228"/>
      <c r="V299" s="228"/>
      <c r="AA299" s="228"/>
      <c r="AB299" s="228"/>
      <c r="AC299" s="228"/>
      <c r="AH299" s="228"/>
      <c r="AI299" s="228"/>
      <c r="AJ299" s="228"/>
    </row>
    <row r="300" spans="6:36" ht="13.5" customHeight="1">
      <c r="F300" s="228"/>
      <c r="G300" s="228"/>
      <c r="H300" s="228"/>
      <c r="M300" s="228"/>
      <c r="N300" s="228"/>
      <c r="O300" s="228"/>
      <c r="T300" s="228"/>
      <c r="U300" s="228"/>
      <c r="V300" s="228"/>
      <c r="AA300" s="228"/>
      <c r="AB300" s="228"/>
      <c r="AC300" s="228"/>
      <c r="AH300" s="228"/>
      <c r="AI300" s="228"/>
      <c r="AJ300" s="228"/>
    </row>
    <row r="301" spans="6:36" ht="13.5" customHeight="1">
      <c r="F301" s="228"/>
      <c r="G301" s="228"/>
      <c r="H301" s="228"/>
      <c r="M301" s="228"/>
      <c r="N301" s="228"/>
      <c r="O301" s="228"/>
      <c r="T301" s="228"/>
      <c r="U301" s="228"/>
      <c r="V301" s="228"/>
      <c r="AA301" s="228"/>
      <c r="AB301" s="228"/>
      <c r="AC301" s="228"/>
      <c r="AH301" s="228"/>
      <c r="AI301" s="228"/>
      <c r="AJ301" s="228"/>
    </row>
    <row r="302" spans="6:36" ht="13.5" customHeight="1">
      <c r="F302" s="228"/>
      <c r="G302" s="228"/>
      <c r="H302" s="228"/>
      <c r="M302" s="228"/>
      <c r="N302" s="228"/>
      <c r="O302" s="228"/>
      <c r="T302" s="228"/>
      <c r="U302" s="228"/>
      <c r="V302" s="228"/>
      <c r="AA302" s="228"/>
      <c r="AB302" s="228"/>
      <c r="AC302" s="228"/>
      <c r="AH302" s="228"/>
      <c r="AI302" s="228"/>
      <c r="AJ302" s="228"/>
    </row>
    <row r="303" spans="6:36" ht="13.5" customHeight="1">
      <c r="F303" s="228"/>
      <c r="G303" s="228"/>
      <c r="H303" s="228"/>
      <c r="M303" s="228"/>
      <c r="N303" s="228"/>
      <c r="O303" s="228"/>
      <c r="T303" s="228"/>
      <c r="U303" s="228"/>
      <c r="V303" s="228"/>
      <c r="AA303" s="228"/>
      <c r="AB303" s="228"/>
      <c r="AC303" s="228"/>
      <c r="AH303" s="228"/>
      <c r="AI303" s="228"/>
      <c r="AJ303" s="228"/>
    </row>
    <row r="304" spans="6:36" ht="13.5" customHeight="1">
      <c r="F304" s="228"/>
      <c r="G304" s="228"/>
      <c r="H304" s="228"/>
      <c r="M304" s="228"/>
      <c r="N304" s="228"/>
      <c r="O304" s="228"/>
      <c r="T304" s="228"/>
      <c r="U304" s="228"/>
      <c r="V304" s="228"/>
      <c r="AA304" s="228"/>
      <c r="AB304" s="228"/>
      <c r="AC304" s="228"/>
      <c r="AH304" s="228"/>
      <c r="AI304" s="228"/>
      <c r="AJ304" s="228"/>
    </row>
    <row r="305" spans="6:36" ht="13.5" customHeight="1">
      <c r="F305" s="228"/>
      <c r="G305" s="228"/>
      <c r="H305" s="228"/>
      <c r="M305" s="228"/>
      <c r="N305" s="228"/>
      <c r="O305" s="228"/>
      <c r="T305" s="228"/>
      <c r="U305" s="228"/>
      <c r="V305" s="228"/>
      <c r="AA305" s="228"/>
      <c r="AB305" s="228"/>
      <c r="AC305" s="228"/>
      <c r="AH305" s="228"/>
      <c r="AI305" s="228"/>
      <c r="AJ305" s="228"/>
    </row>
    <row r="306" spans="6:36" ht="13.5" customHeight="1">
      <c r="F306" s="228"/>
      <c r="G306" s="228"/>
      <c r="H306" s="228"/>
      <c r="M306" s="228"/>
      <c r="N306" s="228"/>
      <c r="O306" s="228"/>
      <c r="T306" s="228"/>
      <c r="U306" s="228"/>
      <c r="V306" s="228"/>
      <c r="AA306" s="228"/>
      <c r="AB306" s="228"/>
      <c r="AC306" s="228"/>
      <c r="AH306" s="228"/>
      <c r="AI306" s="228"/>
      <c r="AJ306" s="228"/>
    </row>
    <row r="307" spans="6:36" ht="13.5" customHeight="1">
      <c r="F307" s="228"/>
      <c r="G307" s="228"/>
      <c r="H307" s="228"/>
      <c r="M307" s="228"/>
      <c r="N307" s="228"/>
      <c r="O307" s="228"/>
      <c r="T307" s="228"/>
      <c r="U307" s="228"/>
      <c r="V307" s="228"/>
      <c r="AA307" s="228"/>
      <c r="AB307" s="228"/>
      <c r="AC307" s="228"/>
      <c r="AH307" s="228"/>
      <c r="AI307" s="228"/>
      <c r="AJ307" s="228"/>
    </row>
    <row r="308" spans="6:36" ht="13.5" customHeight="1">
      <c r="F308" s="228"/>
      <c r="G308" s="228"/>
      <c r="H308" s="228"/>
      <c r="M308" s="228"/>
      <c r="N308" s="228"/>
      <c r="O308" s="228"/>
      <c r="T308" s="228"/>
      <c r="U308" s="228"/>
      <c r="V308" s="228"/>
      <c r="AA308" s="228"/>
      <c r="AB308" s="228"/>
      <c r="AC308" s="228"/>
      <c r="AH308" s="228"/>
      <c r="AI308" s="228"/>
      <c r="AJ308" s="228"/>
    </row>
    <row r="309" spans="6:36" ht="13.5" customHeight="1">
      <c r="F309" s="228"/>
      <c r="G309" s="228"/>
      <c r="H309" s="228"/>
      <c r="M309" s="228"/>
      <c r="N309" s="228"/>
      <c r="O309" s="228"/>
      <c r="T309" s="228"/>
      <c r="U309" s="228"/>
      <c r="V309" s="228"/>
      <c r="AA309" s="228"/>
      <c r="AB309" s="228"/>
      <c r="AC309" s="228"/>
      <c r="AH309" s="228"/>
      <c r="AI309" s="228"/>
      <c r="AJ309" s="228"/>
    </row>
    <row r="310" spans="6:36" ht="13.5" customHeight="1">
      <c r="F310" s="228"/>
      <c r="G310" s="228"/>
      <c r="H310" s="228"/>
      <c r="M310" s="228"/>
      <c r="N310" s="228"/>
      <c r="O310" s="228"/>
      <c r="T310" s="228"/>
      <c r="U310" s="228"/>
      <c r="V310" s="228"/>
      <c r="AA310" s="228"/>
      <c r="AB310" s="228"/>
      <c r="AC310" s="228"/>
      <c r="AH310" s="228"/>
      <c r="AI310" s="228"/>
      <c r="AJ310" s="228"/>
    </row>
    <row r="311" spans="6:36" ht="13.5" customHeight="1">
      <c r="F311" s="228"/>
      <c r="G311" s="228"/>
      <c r="H311" s="228"/>
      <c r="M311" s="228"/>
      <c r="N311" s="228"/>
      <c r="O311" s="228"/>
      <c r="T311" s="228"/>
      <c r="U311" s="228"/>
      <c r="V311" s="228"/>
      <c r="AA311" s="228"/>
      <c r="AB311" s="228"/>
      <c r="AC311" s="228"/>
      <c r="AH311" s="228"/>
      <c r="AI311" s="228"/>
      <c r="AJ311" s="228"/>
    </row>
    <row r="312" spans="6:36" ht="13.5" customHeight="1">
      <c r="F312" s="228"/>
      <c r="G312" s="228"/>
      <c r="H312" s="228"/>
      <c r="M312" s="228"/>
      <c r="N312" s="228"/>
      <c r="O312" s="228"/>
      <c r="T312" s="228"/>
      <c r="U312" s="228"/>
      <c r="V312" s="228"/>
      <c r="AA312" s="228"/>
      <c r="AB312" s="228"/>
      <c r="AC312" s="228"/>
      <c r="AH312" s="228"/>
      <c r="AI312" s="228"/>
      <c r="AJ312" s="228"/>
    </row>
    <row r="313" spans="6:36" ht="13.5" customHeight="1">
      <c r="F313" s="228"/>
      <c r="G313" s="228"/>
      <c r="H313" s="228"/>
      <c r="M313" s="228"/>
      <c r="N313" s="228"/>
      <c r="O313" s="228"/>
      <c r="T313" s="228"/>
      <c r="U313" s="228"/>
      <c r="V313" s="228"/>
      <c r="AA313" s="228"/>
      <c r="AB313" s="228"/>
      <c r="AC313" s="228"/>
      <c r="AH313" s="228"/>
      <c r="AI313" s="228"/>
      <c r="AJ313" s="228"/>
    </row>
    <row r="314" spans="6:36" ht="13.5" customHeight="1">
      <c r="F314" s="228"/>
      <c r="G314" s="228"/>
      <c r="H314" s="228"/>
      <c r="M314" s="228"/>
      <c r="N314" s="228"/>
      <c r="O314" s="228"/>
      <c r="T314" s="228"/>
      <c r="U314" s="228"/>
      <c r="V314" s="228"/>
      <c r="AA314" s="228"/>
      <c r="AB314" s="228"/>
      <c r="AC314" s="228"/>
      <c r="AH314" s="228"/>
      <c r="AI314" s="228"/>
      <c r="AJ314" s="228"/>
    </row>
    <row r="315" spans="6:36" ht="13.5" customHeight="1">
      <c r="F315" s="228"/>
      <c r="G315" s="228"/>
      <c r="H315" s="228"/>
      <c r="M315" s="228"/>
      <c r="N315" s="228"/>
      <c r="O315" s="228"/>
      <c r="T315" s="228"/>
      <c r="U315" s="228"/>
      <c r="V315" s="228"/>
      <c r="AA315" s="228"/>
      <c r="AB315" s="228"/>
      <c r="AC315" s="228"/>
      <c r="AH315" s="228"/>
      <c r="AI315" s="228"/>
      <c r="AJ315" s="228"/>
    </row>
    <row r="316" spans="6:36" ht="13.5" customHeight="1">
      <c r="F316" s="228"/>
      <c r="G316" s="228"/>
      <c r="H316" s="228"/>
      <c r="M316" s="228"/>
      <c r="N316" s="228"/>
      <c r="O316" s="228"/>
      <c r="T316" s="228"/>
      <c r="U316" s="228"/>
      <c r="V316" s="228"/>
      <c r="AA316" s="228"/>
      <c r="AB316" s="228"/>
      <c r="AC316" s="228"/>
      <c r="AH316" s="228"/>
      <c r="AI316" s="228"/>
      <c r="AJ316" s="228"/>
    </row>
    <row r="317" spans="6:36" ht="13.5" customHeight="1">
      <c r="F317" s="228"/>
      <c r="G317" s="228"/>
      <c r="H317" s="228"/>
      <c r="M317" s="228"/>
      <c r="N317" s="228"/>
      <c r="O317" s="228"/>
      <c r="T317" s="228"/>
      <c r="U317" s="228"/>
      <c r="V317" s="228"/>
      <c r="AA317" s="228"/>
      <c r="AB317" s="228"/>
      <c r="AC317" s="228"/>
      <c r="AH317" s="228"/>
      <c r="AI317" s="228"/>
      <c r="AJ317" s="228"/>
    </row>
    <row r="318" spans="6:36" ht="13.5" customHeight="1">
      <c r="F318" s="228"/>
      <c r="G318" s="228"/>
      <c r="H318" s="228"/>
      <c r="M318" s="228"/>
      <c r="N318" s="228"/>
      <c r="O318" s="228"/>
      <c r="T318" s="228"/>
      <c r="U318" s="228"/>
      <c r="V318" s="228"/>
      <c r="AA318" s="228"/>
      <c r="AB318" s="228"/>
      <c r="AC318" s="228"/>
      <c r="AH318" s="228"/>
      <c r="AI318" s="228"/>
      <c r="AJ318" s="228"/>
    </row>
    <row r="319" spans="6:36" ht="13.5" customHeight="1">
      <c r="F319" s="228"/>
      <c r="G319" s="228"/>
      <c r="H319" s="228"/>
      <c r="M319" s="228"/>
      <c r="N319" s="228"/>
      <c r="O319" s="228"/>
      <c r="T319" s="228"/>
      <c r="U319" s="228"/>
      <c r="V319" s="228"/>
      <c r="AA319" s="228"/>
      <c r="AB319" s="228"/>
      <c r="AC319" s="228"/>
      <c r="AH319" s="228"/>
      <c r="AI319" s="228"/>
      <c r="AJ319" s="228"/>
    </row>
    <row r="320" spans="6:36" ht="13.5" customHeight="1">
      <c r="F320" s="228"/>
      <c r="G320" s="228"/>
      <c r="H320" s="228"/>
      <c r="M320" s="228"/>
      <c r="N320" s="228"/>
      <c r="O320" s="228"/>
      <c r="T320" s="228"/>
      <c r="U320" s="228"/>
      <c r="V320" s="228"/>
      <c r="AA320" s="228"/>
      <c r="AB320" s="228"/>
      <c r="AC320" s="228"/>
      <c r="AH320" s="228"/>
      <c r="AI320" s="228"/>
      <c r="AJ320" s="228"/>
    </row>
    <row r="321" spans="6:36" ht="13.5" customHeight="1">
      <c r="F321" s="228"/>
      <c r="G321" s="228"/>
      <c r="H321" s="228"/>
      <c r="M321" s="228"/>
      <c r="N321" s="228"/>
      <c r="O321" s="228"/>
      <c r="T321" s="228"/>
      <c r="U321" s="228"/>
      <c r="V321" s="228"/>
      <c r="AA321" s="228"/>
      <c r="AB321" s="228"/>
      <c r="AC321" s="228"/>
      <c r="AH321" s="228"/>
      <c r="AI321" s="228"/>
      <c r="AJ321" s="228"/>
    </row>
    <row r="322" spans="6:36" ht="13.5" customHeight="1">
      <c r="F322" s="228"/>
      <c r="G322" s="228"/>
      <c r="H322" s="228"/>
      <c r="M322" s="228"/>
      <c r="N322" s="228"/>
      <c r="O322" s="228"/>
      <c r="T322" s="228"/>
      <c r="U322" s="228"/>
      <c r="V322" s="228"/>
      <c r="AA322" s="228"/>
      <c r="AB322" s="228"/>
      <c r="AC322" s="228"/>
      <c r="AH322" s="228"/>
      <c r="AI322" s="228"/>
      <c r="AJ322" s="228"/>
    </row>
    <row r="323" spans="6:36" ht="13.5" customHeight="1">
      <c r="F323" s="228"/>
      <c r="G323" s="228"/>
      <c r="H323" s="228"/>
      <c r="M323" s="228"/>
      <c r="N323" s="228"/>
      <c r="O323" s="228"/>
      <c r="T323" s="228"/>
      <c r="U323" s="228"/>
      <c r="V323" s="228"/>
      <c r="AA323" s="228"/>
      <c r="AB323" s="228"/>
      <c r="AC323" s="228"/>
      <c r="AH323" s="228"/>
      <c r="AI323" s="228"/>
      <c r="AJ323" s="228"/>
    </row>
    <row r="324" spans="6:36" ht="13.5" customHeight="1">
      <c r="F324" s="228"/>
      <c r="G324" s="228"/>
      <c r="H324" s="228"/>
      <c r="M324" s="228"/>
      <c r="N324" s="228"/>
      <c r="O324" s="228"/>
      <c r="T324" s="228"/>
      <c r="U324" s="228"/>
      <c r="V324" s="228"/>
      <c r="AA324" s="228"/>
      <c r="AB324" s="228"/>
      <c r="AC324" s="228"/>
      <c r="AH324" s="228"/>
      <c r="AI324" s="228"/>
      <c r="AJ324" s="228"/>
    </row>
    <row r="325" spans="6:36" ht="13.5" customHeight="1">
      <c r="F325" s="228"/>
      <c r="G325" s="228"/>
      <c r="H325" s="228"/>
      <c r="M325" s="228"/>
      <c r="N325" s="228"/>
      <c r="O325" s="228"/>
      <c r="T325" s="228"/>
      <c r="U325" s="228"/>
      <c r="V325" s="228"/>
      <c r="AA325" s="228"/>
      <c r="AB325" s="228"/>
      <c r="AC325" s="228"/>
      <c r="AH325" s="228"/>
      <c r="AI325" s="228"/>
      <c r="AJ325" s="228"/>
    </row>
    <row r="326" spans="6:36" ht="13.5" customHeight="1">
      <c r="F326" s="228"/>
      <c r="G326" s="228"/>
      <c r="H326" s="228"/>
      <c r="M326" s="228"/>
      <c r="N326" s="228"/>
      <c r="O326" s="228"/>
      <c r="T326" s="228"/>
      <c r="U326" s="228"/>
      <c r="V326" s="228"/>
      <c r="AA326" s="228"/>
      <c r="AB326" s="228"/>
      <c r="AC326" s="228"/>
      <c r="AH326" s="228"/>
      <c r="AI326" s="228"/>
      <c r="AJ326" s="228"/>
    </row>
    <row r="327" spans="6:36" ht="13.5" customHeight="1">
      <c r="F327" s="228"/>
      <c r="G327" s="228"/>
      <c r="H327" s="228"/>
      <c r="M327" s="228"/>
      <c r="N327" s="228"/>
      <c r="O327" s="228"/>
      <c r="T327" s="228"/>
      <c r="U327" s="228"/>
      <c r="V327" s="228"/>
      <c r="AA327" s="228"/>
      <c r="AB327" s="228"/>
      <c r="AC327" s="228"/>
      <c r="AH327" s="228"/>
      <c r="AI327" s="228"/>
      <c r="AJ327" s="228"/>
    </row>
    <row r="328" spans="6:36" ht="13.5" customHeight="1">
      <c r="F328" s="228"/>
      <c r="G328" s="228"/>
      <c r="H328" s="228"/>
      <c r="M328" s="228"/>
      <c r="N328" s="228"/>
      <c r="O328" s="228"/>
      <c r="T328" s="228"/>
      <c r="U328" s="228"/>
      <c r="V328" s="228"/>
      <c r="AA328" s="228"/>
      <c r="AB328" s="228"/>
      <c r="AC328" s="228"/>
      <c r="AH328" s="228"/>
      <c r="AI328" s="228"/>
      <c r="AJ328" s="228"/>
    </row>
    <row r="329" spans="6:36" ht="13.5" customHeight="1">
      <c r="F329" s="228"/>
      <c r="G329" s="228"/>
      <c r="H329" s="228"/>
      <c r="M329" s="228"/>
      <c r="N329" s="228"/>
      <c r="O329" s="228"/>
      <c r="T329" s="228"/>
      <c r="U329" s="228"/>
      <c r="V329" s="228"/>
      <c r="AA329" s="228"/>
      <c r="AB329" s="228"/>
      <c r="AC329" s="228"/>
      <c r="AH329" s="228"/>
      <c r="AI329" s="228"/>
      <c r="AJ329" s="228"/>
    </row>
    <row r="330" spans="6:36" ht="13.5" customHeight="1">
      <c r="F330" s="228"/>
      <c r="G330" s="228"/>
      <c r="H330" s="228"/>
      <c r="M330" s="228"/>
      <c r="N330" s="228"/>
      <c r="O330" s="228"/>
      <c r="T330" s="228"/>
      <c r="U330" s="228"/>
      <c r="V330" s="228"/>
      <c r="AA330" s="228"/>
      <c r="AB330" s="228"/>
      <c r="AC330" s="228"/>
      <c r="AH330" s="228"/>
      <c r="AI330" s="228"/>
      <c r="AJ330" s="228"/>
    </row>
    <row r="331" spans="6:36" ht="13.5" customHeight="1">
      <c r="F331" s="228"/>
      <c r="G331" s="228"/>
      <c r="H331" s="228"/>
      <c r="M331" s="228"/>
      <c r="N331" s="228"/>
      <c r="O331" s="228"/>
      <c r="T331" s="228"/>
      <c r="U331" s="228"/>
      <c r="V331" s="228"/>
      <c r="AA331" s="228"/>
      <c r="AB331" s="228"/>
      <c r="AC331" s="228"/>
      <c r="AH331" s="228"/>
      <c r="AI331" s="228"/>
      <c r="AJ331" s="228"/>
    </row>
    <row r="332" spans="6:36" ht="13.5" customHeight="1">
      <c r="F332" s="228"/>
      <c r="G332" s="228"/>
      <c r="H332" s="228"/>
      <c r="M332" s="228"/>
      <c r="N332" s="228"/>
      <c r="O332" s="228"/>
      <c r="T332" s="228"/>
      <c r="U332" s="228"/>
      <c r="V332" s="228"/>
      <c r="AA332" s="228"/>
      <c r="AB332" s="228"/>
      <c r="AC332" s="228"/>
      <c r="AH332" s="228"/>
      <c r="AI332" s="228"/>
      <c r="AJ332" s="228"/>
    </row>
    <row r="333" spans="6:36" ht="13.5" customHeight="1">
      <c r="F333" s="228"/>
      <c r="G333" s="228"/>
      <c r="H333" s="228"/>
      <c r="M333" s="228"/>
      <c r="N333" s="228"/>
      <c r="O333" s="228"/>
      <c r="T333" s="228"/>
      <c r="U333" s="228"/>
      <c r="V333" s="228"/>
      <c r="AA333" s="228"/>
      <c r="AB333" s="228"/>
      <c r="AC333" s="228"/>
      <c r="AH333" s="228"/>
      <c r="AI333" s="228"/>
      <c r="AJ333" s="228"/>
    </row>
    <row r="334" spans="6:36" ht="13.5" customHeight="1">
      <c r="F334" s="228"/>
      <c r="G334" s="228"/>
      <c r="H334" s="228"/>
      <c r="M334" s="228"/>
      <c r="N334" s="228"/>
      <c r="O334" s="228"/>
      <c r="T334" s="228"/>
      <c r="U334" s="228"/>
      <c r="V334" s="228"/>
      <c r="AA334" s="228"/>
      <c r="AB334" s="228"/>
      <c r="AC334" s="228"/>
      <c r="AH334" s="228"/>
      <c r="AI334" s="228"/>
      <c r="AJ334" s="228"/>
    </row>
    <row r="335" spans="6:36" ht="13.5" customHeight="1">
      <c r="F335" s="228"/>
      <c r="G335" s="228"/>
      <c r="H335" s="228"/>
      <c r="M335" s="228"/>
      <c r="N335" s="228"/>
      <c r="O335" s="228"/>
      <c r="T335" s="228"/>
      <c r="U335" s="228"/>
      <c r="V335" s="228"/>
      <c r="AA335" s="228"/>
      <c r="AB335" s="228"/>
      <c r="AC335" s="228"/>
      <c r="AH335" s="228"/>
      <c r="AI335" s="228"/>
      <c r="AJ335" s="228"/>
    </row>
    <row r="336" spans="6:36" ht="13.5" customHeight="1">
      <c r="F336" s="228"/>
      <c r="G336" s="228"/>
      <c r="H336" s="228"/>
      <c r="M336" s="228"/>
      <c r="N336" s="228"/>
      <c r="O336" s="228"/>
      <c r="T336" s="228"/>
      <c r="U336" s="228"/>
      <c r="V336" s="228"/>
      <c r="AA336" s="228"/>
      <c r="AB336" s="228"/>
      <c r="AC336" s="228"/>
      <c r="AH336" s="228"/>
      <c r="AI336" s="228"/>
      <c r="AJ336" s="228"/>
    </row>
    <row r="337" spans="6:36" ht="13.5" customHeight="1">
      <c r="F337" s="228"/>
      <c r="G337" s="228"/>
      <c r="H337" s="228"/>
      <c r="M337" s="228"/>
      <c r="N337" s="228"/>
      <c r="O337" s="228"/>
      <c r="T337" s="228"/>
      <c r="U337" s="228"/>
      <c r="V337" s="228"/>
      <c r="AA337" s="228"/>
      <c r="AB337" s="228"/>
      <c r="AC337" s="228"/>
      <c r="AH337" s="228"/>
      <c r="AI337" s="228"/>
      <c r="AJ337" s="228"/>
    </row>
    <row r="338" spans="6:36" ht="13.5" customHeight="1">
      <c r="F338" s="228"/>
      <c r="G338" s="228"/>
      <c r="H338" s="228"/>
      <c r="M338" s="228"/>
      <c r="N338" s="228"/>
      <c r="O338" s="228"/>
      <c r="T338" s="228"/>
      <c r="U338" s="228"/>
      <c r="V338" s="228"/>
      <c r="AA338" s="228"/>
      <c r="AB338" s="228"/>
      <c r="AC338" s="228"/>
      <c r="AH338" s="228"/>
      <c r="AI338" s="228"/>
      <c r="AJ338" s="228"/>
    </row>
    <row r="339" spans="6:36" ht="13.5" customHeight="1">
      <c r="F339" s="228"/>
      <c r="G339" s="228"/>
      <c r="H339" s="228"/>
      <c r="M339" s="228"/>
      <c r="N339" s="228"/>
      <c r="O339" s="228"/>
      <c r="T339" s="228"/>
      <c r="U339" s="228"/>
      <c r="V339" s="228"/>
      <c r="AA339" s="228"/>
      <c r="AB339" s="228"/>
      <c r="AC339" s="228"/>
      <c r="AH339" s="228"/>
      <c r="AI339" s="228"/>
      <c r="AJ339" s="228"/>
    </row>
    <row r="340" spans="6:36" ht="13.5" customHeight="1">
      <c r="F340" s="228"/>
      <c r="G340" s="228"/>
      <c r="H340" s="228"/>
      <c r="M340" s="228"/>
      <c r="N340" s="228"/>
      <c r="O340" s="228"/>
      <c r="T340" s="228"/>
      <c r="U340" s="228"/>
      <c r="V340" s="228"/>
      <c r="AA340" s="228"/>
      <c r="AB340" s="228"/>
      <c r="AC340" s="228"/>
      <c r="AH340" s="228"/>
      <c r="AI340" s="228"/>
      <c r="AJ340" s="228"/>
    </row>
    <row r="341" spans="6:36" ht="13.5" customHeight="1">
      <c r="F341" s="228"/>
      <c r="G341" s="228"/>
      <c r="H341" s="228"/>
      <c r="M341" s="228"/>
      <c r="N341" s="228"/>
      <c r="O341" s="228"/>
      <c r="T341" s="228"/>
      <c r="U341" s="228"/>
      <c r="V341" s="228"/>
      <c r="AA341" s="228"/>
      <c r="AB341" s="228"/>
      <c r="AC341" s="228"/>
      <c r="AH341" s="228"/>
      <c r="AI341" s="228"/>
      <c r="AJ341" s="228"/>
    </row>
    <row r="342" spans="6:36" ht="13.5" customHeight="1">
      <c r="F342" s="228"/>
      <c r="G342" s="228"/>
      <c r="H342" s="228"/>
      <c r="M342" s="228"/>
      <c r="N342" s="228"/>
      <c r="O342" s="228"/>
      <c r="T342" s="228"/>
      <c r="U342" s="228"/>
      <c r="V342" s="228"/>
      <c r="AA342" s="228"/>
      <c r="AB342" s="228"/>
      <c r="AC342" s="228"/>
      <c r="AH342" s="228"/>
      <c r="AI342" s="228"/>
      <c r="AJ342" s="228"/>
    </row>
    <row r="343" spans="6:36" ht="13.5" customHeight="1">
      <c r="F343" s="228"/>
      <c r="G343" s="228"/>
      <c r="H343" s="228"/>
      <c r="M343" s="228"/>
      <c r="N343" s="228"/>
      <c r="O343" s="228"/>
      <c r="T343" s="228"/>
      <c r="U343" s="228"/>
      <c r="V343" s="228"/>
      <c r="AA343" s="228"/>
      <c r="AB343" s="228"/>
      <c r="AC343" s="228"/>
      <c r="AH343" s="228"/>
      <c r="AI343" s="228"/>
      <c r="AJ343" s="228"/>
    </row>
    <row r="344" spans="6:36" ht="13.5" customHeight="1">
      <c r="F344" s="228"/>
      <c r="G344" s="228"/>
      <c r="H344" s="228"/>
      <c r="M344" s="228"/>
      <c r="N344" s="228"/>
      <c r="O344" s="228"/>
      <c r="T344" s="228"/>
      <c r="U344" s="228"/>
      <c r="V344" s="228"/>
      <c r="AA344" s="228"/>
      <c r="AB344" s="228"/>
      <c r="AC344" s="228"/>
      <c r="AH344" s="228"/>
      <c r="AI344" s="228"/>
      <c r="AJ344" s="228"/>
    </row>
    <row r="345" spans="6:36" ht="13.5" customHeight="1">
      <c r="F345" s="228"/>
      <c r="G345" s="228"/>
      <c r="H345" s="228"/>
      <c r="M345" s="228"/>
      <c r="N345" s="228"/>
      <c r="O345" s="228"/>
      <c r="T345" s="228"/>
      <c r="U345" s="228"/>
      <c r="V345" s="228"/>
      <c r="AA345" s="228"/>
      <c r="AB345" s="228"/>
      <c r="AC345" s="228"/>
      <c r="AH345" s="228"/>
      <c r="AI345" s="228"/>
      <c r="AJ345" s="228"/>
    </row>
    <row r="346" spans="6:36" ht="13.5" customHeight="1">
      <c r="F346" s="228"/>
      <c r="G346" s="228"/>
      <c r="H346" s="228"/>
      <c r="M346" s="228"/>
      <c r="N346" s="228"/>
      <c r="O346" s="228"/>
      <c r="T346" s="228"/>
      <c r="U346" s="228"/>
      <c r="V346" s="228"/>
      <c r="AA346" s="228"/>
      <c r="AB346" s="228"/>
      <c r="AC346" s="228"/>
      <c r="AH346" s="228"/>
      <c r="AI346" s="228"/>
      <c r="AJ346" s="228"/>
    </row>
    <row r="347" spans="6:36" ht="13.5" customHeight="1">
      <c r="F347" s="228"/>
      <c r="G347" s="228"/>
      <c r="H347" s="228"/>
      <c r="M347" s="228"/>
      <c r="N347" s="228"/>
      <c r="O347" s="228"/>
      <c r="T347" s="228"/>
      <c r="U347" s="228"/>
      <c r="V347" s="228"/>
      <c r="AA347" s="228"/>
      <c r="AB347" s="228"/>
      <c r="AC347" s="228"/>
      <c r="AH347" s="228"/>
      <c r="AI347" s="228"/>
      <c r="AJ347" s="228"/>
    </row>
    <row r="348" spans="6:36" ht="13.5" customHeight="1">
      <c r="F348" s="228"/>
      <c r="G348" s="228"/>
      <c r="H348" s="228"/>
      <c r="M348" s="228"/>
      <c r="N348" s="228"/>
      <c r="O348" s="228"/>
      <c r="T348" s="228"/>
      <c r="U348" s="228"/>
      <c r="V348" s="228"/>
      <c r="AA348" s="228"/>
      <c r="AB348" s="228"/>
      <c r="AC348" s="228"/>
      <c r="AH348" s="228"/>
      <c r="AI348" s="228"/>
      <c r="AJ348" s="228"/>
    </row>
    <row r="349" spans="6:36" ht="13.5" customHeight="1">
      <c r="F349" s="228"/>
      <c r="G349" s="228"/>
      <c r="H349" s="228"/>
      <c r="M349" s="228"/>
      <c r="N349" s="228"/>
      <c r="O349" s="228"/>
      <c r="T349" s="228"/>
      <c r="U349" s="228"/>
      <c r="V349" s="228"/>
      <c r="AA349" s="228"/>
      <c r="AB349" s="228"/>
      <c r="AC349" s="228"/>
      <c r="AH349" s="228"/>
      <c r="AI349" s="228"/>
      <c r="AJ349" s="228"/>
    </row>
    <row r="350" spans="6:36" ht="13.5" customHeight="1">
      <c r="F350" s="228"/>
      <c r="G350" s="228"/>
      <c r="H350" s="228"/>
      <c r="M350" s="228"/>
      <c r="N350" s="228"/>
      <c r="O350" s="228"/>
      <c r="T350" s="228"/>
      <c r="U350" s="228"/>
      <c r="V350" s="228"/>
      <c r="AA350" s="228"/>
      <c r="AB350" s="228"/>
      <c r="AC350" s="228"/>
      <c r="AH350" s="228"/>
      <c r="AI350" s="228"/>
      <c r="AJ350" s="228"/>
    </row>
    <row r="351" spans="6:36" ht="13.5" customHeight="1">
      <c r="F351" s="228"/>
      <c r="G351" s="228"/>
      <c r="H351" s="228"/>
      <c r="M351" s="228"/>
      <c r="N351" s="228"/>
      <c r="O351" s="228"/>
      <c r="T351" s="228"/>
      <c r="U351" s="228"/>
      <c r="V351" s="228"/>
      <c r="AA351" s="228"/>
      <c r="AB351" s="228"/>
      <c r="AC351" s="228"/>
      <c r="AH351" s="228"/>
      <c r="AI351" s="228"/>
      <c r="AJ351" s="228"/>
    </row>
    <row r="352" spans="6:36" ht="13.5" customHeight="1">
      <c r="F352" s="228"/>
      <c r="G352" s="228"/>
      <c r="H352" s="228"/>
      <c r="M352" s="228"/>
      <c r="N352" s="228"/>
      <c r="O352" s="228"/>
      <c r="T352" s="228"/>
      <c r="U352" s="228"/>
      <c r="V352" s="228"/>
      <c r="AA352" s="228"/>
      <c r="AB352" s="228"/>
      <c r="AC352" s="228"/>
      <c r="AH352" s="228"/>
      <c r="AI352" s="228"/>
      <c r="AJ352" s="228"/>
    </row>
    <row r="353" spans="6:36" ht="13.5" customHeight="1">
      <c r="F353" s="228"/>
      <c r="G353" s="228"/>
      <c r="H353" s="228"/>
      <c r="M353" s="228"/>
      <c r="N353" s="228"/>
      <c r="O353" s="228"/>
      <c r="T353" s="228"/>
      <c r="U353" s="228"/>
      <c r="V353" s="228"/>
      <c r="AA353" s="228"/>
      <c r="AB353" s="228"/>
      <c r="AC353" s="228"/>
      <c r="AH353" s="228"/>
      <c r="AI353" s="228"/>
      <c r="AJ353" s="228"/>
    </row>
    <row r="354" spans="6:36" ht="13.5" customHeight="1">
      <c r="F354" s="228"/>
      <c r="G354" s="228"/>
      <c r="H354" s="228"/>
      <c r="M354" s="228"/>
      <c r="N354" s="228"/>
      <c r="O354" s="228"/>
      <c r="T354" s="228"/>
      <c r="U354" s="228"/>
      <c r="V354" s="228"/>
      <c r="AA354" s="228"/>
      <c r="AB354" s="228"/>
      <c r="AC354" s="228"/>
      <c r="AH354" s="228"/>
      <c r="AI354" s="228"/>
      <c r="AJ354" s="228"/>
    </row>
    <row r="355" spans="6:36" ht="13.5" customHeight="1">
      <c r="F355" s="228"/>
      <c r="G355" s="228"/>
      <c r="H355" s="228"/>
      <c r="M355" s="228"/>
      <c r="N355" s="228"/>
      <c r="O355" s="228"/>
      <c r="T355" s="228"/>
      <c r="U355" s="228"/>
      <c r="V355" s="228"/>
      <c r="AA355" s="228"/>
      <c r="AB355" s="228"/>
      <c r="AC355" s="228"/>
      <c r="AH355" s="228"/>
      <c r="AI355" s="228"/>
      <c r="AJ355" s="228"/>
    </row>
    <row r="356" spans="6:36" ht="13.5" customHeight="1">
      <c r="F356" s="228"/>
      <c r="G356" s="228"/>
      <c r="H356" s="228"/>
      <c r="M356" s="228"/>
      <c r="N356" s="228"/>
      <c r="O356" s="228"/>
      <c r="T356" s="228"/>
      <c r="U356" s="228"/>
      <c r="V356" s="228"/>
      <c r="AA356" s="228"/>
      <c r="AB356" s="228"/>
      <c r="AC356" s="228"/>
      <c r="AH356" s="228"/>
      <c r="AI356" s="228"/>
      <c r="AJ356" s="228"/>
    </row>
    <row r="357" spans="6:36" ht="13.5" customHeight="1">
      <c r="F357" s="228"/>
      <c r="G357" s="228"/>
      <c r="H357" s="228"/>
      <c r="M357" s="228"/>
      <c r="N357" s="228"/>
      <c r="O357" s="228"/>
      <c r="T357" s="228"/>
      <c r="U357" s="228"/>
      <c r="V357" s="228"/>
      <c r="AA357" s="228"/>
      <c r="AB357" s="228"/>
      <c r="AC357" s="228"/>
      <c r="AH357" s="228"/>
      <c r="AI357" s="228"/>
      <c r="AJ357" s="228"/>
    </row>
    <row r="358" spans="6:36" ht="13.5" customHeight="1">
      <c r="F358" s="228"/>
      <c r="G358" s="228"/>
      <c r="H358" s="228"/>
      <c r="M358" s="228"/>
      <c r="N358" s="228"/>
      <c r="O358" s="228"/>
      <c r="T358" s="228"/>
      <c r="U358" s="228"/>
      <c r="V358" s="228"/>
      <c r="AA358" s="228"/>
      <c r="AB358" s="228"/>
      <c r="AC358" s="228"/>
      <c r="AH358" s="228"/>
      <c r="AI358" s="228"/>
      <c r="AJ358" s="228"/>
    </row>
    <row r="359" spans="6:36" ht="13.5" customHeight="1">
      <c r="F359" s="228"/>
      <c r="G359" s="228"/>
      <c r="H359" s="228"/>
      <c r="M359" s="228"/>
      <c r="N359" s="228"/>
      <c r="O359" s="228"/>
      <c r="T359" s="228"/>
      <c r="U359" s="228"/>
      <c r="V359" s="228"/>
      <c r="AA359" s="228"/>
      <c r="AB359" s="228"/>
      <c r="AC359" s="228"/>
      <c r="AH359" s="228"/>
      <c r="AI359" s="228"/>
      <c r="AJ359" s="228"/>
    </row>
    <row r="360" spans="6:36" ht="13.5" customHeight="1">
      <c r="F360" s="228"/>
      <c r="G360" s="228"/>
      <c r="H360" s="228"/>
      <c r="M360" s="228"/>
      <c r="N360" s="228"/>
      <c r="O360" s="228"/>
      <c r="T360" s="228"/>
      <c r="U360" s="228"/>
      <c r="V360" s="228"/>
      <c r="AA360" s="228"/>
      <c r="AB360" s="228"/>
      <c r="AC360" s="228"/>
      <c r="AH360" s="228"/>
      <c r="AI360" s="228"/>
      <c r="AJ360" s="228"/>
    </row>
    <row r="361" spans="6:36" ht="13.5" customHeight="1">
      <c r="F361" s="228"/>
      <c r="G361" s="228"/>
      <c r="H361" s="228"/>
      <c r="M361" s="228"/>
      <c r="N361" s="228"/>
      <c r="O361" s="228"/>
      <c r="T361" s="228"/>
      <c r="U361" s="228"/>
      <c r="V361" s="228"/>
      <c r="AA361" s="228"/>
      <c r="AB361" s="228"/>
      <c r="AC361" s="228"/>
      <c r="AH361" s="228"/>
      <c r="AI361" s="228"/>
      <c r="AJ361" s="228"/>
    </row>
    <row r="362" spans="6:36" ht="13.5" customHeight="1">
      <c r="F362" s="228"/>
      <c r="G362" s="228"/>
      <c r="H362" s="228"/>
      <c r="M362" s="228"/>
      <c r="N362" s="228"/>
      <c r="O362" s="228"/>
      <c r="T362" s="228"/>
      <c r="U362" s="228"/>
      <c r="V362" s="228"/>
      <c r="AA362" s="228"/>
      <c r="AB362" s="228"/>
      <c r="AC362" s="228"/>
      <c r="AH362" s="228"/>
      <c r="AI362" s="228"/>
      <c r="AJ362" s="228"/>
    </row>
    <row r="363" spans="6:36" ht="13.5" customHeight="1">
      <c r="F363" s="228"/>
      <c r="G363" s="228"/>
      <c r="H363" s="228"/>
      <c r="M363" s="228"/>
      <c r="N363" s="228"/>
      <c r="O363" s="228"/>
      <c r="T363" s="228"/>
      <c r="U363" s="228"/>
      <c r="V363" s="228"/>
      <c r="AA363" s="228"/>
      <c r="AB363" s="228"/>
      <c r="AC363" s="228"/>
      <c r="AH363" s="228"/>
      <c r="AI363" s="228"/>
      <c r="AJ363" s="228"/>
    </row>
    <row r="364" spans="6:36" ht="13.5" customHeight="1">
      <c r="F364" s="228"/>
      <c r="G364" s="228"/>
      <c r="H364" s="228"/>
      <c r="M364" s="228"/>
      <c r="N364" s="228"/>
      <c r="O364" s="228"/>
      <c r="T364" s="228"/>
      <c r="U364" s="228"/>
      <c r="V364" s="228"/>
      <c r="AA364" s="228"/>
      <c r="AB364" s="228"/>
      <c r="AC364" s="228"/>
      <c r="AH364" s="228"/>
      <c r="AI364" s="228"/>
      <c r="AJ364" s="228"/>
    </row>
    <row r="365" spans="6:36" ht="13.5" customHeight="1">
      <c r="F365" s="228"/>
      <c r="G365" s="228"/>
      <c r="H365" s="228"/>
      <c r="M365" s="228"/>
      <c r="N365" s="228"/>
      <c r="O365" s="228"/>
      <c r="T365" s="228"/>
      <c r="U365" s="228"/>
      <c r="V365" s="228"/>
      <c r="AA365" s="228"/>
      <c r="AB365" s="228"/>
      <c r="AC365" s="228"/>
      <c r="AH365" s="228"/>
      <c r="AI365" s="228"/>
      <c r="AJ365" s="228"/>
    </row>
    <row r="366" spans="6:36" ht="13.5" customHeight="1">
      <c r="F366" s="228"/>
      <c r="G366" s="228"/>
      <c r="H366" s="228"/>
      <c r="M366" s="228"/>
      <c r="N366" s="228"/>
      <c r="O366" s="228"/>
      <c r="T366" s="228"/>
      <c r="U366" s="228"/>
      <c r="V366" s="228"/>
      <c r="AA366" s="228"/>
      <c r="AB366" s="228"/>
      <c r="AC366" s="228"/>
      <c r="AH366" s="228"/>
      <c r="AI366" s="228"/>
      <c r="AJ366" s="228"/>
    </row>
    <row r="367" spans="6:36" ht="13.5" customHeight="1">
      <c r="F367" s="228"/>
      <c r="G367" s="228"/>
      <c r="H367" s="228"/>
      <c r="M367" s="228"/>
      <c r="N367" s="228"/>
      <c r="O367" s="228"/>
      <c r="T367" s="228"/>
      <c r="U367" s="228"/>
      <c r="V367" s="228"/>
      <c r="AA367" s="228"/>
      <c r="AB367" s="228"/>
      <c r="AC367" s="228"/>
      <c r="AH367" s="228"/>
      <c r="AI367" s="228"/>
      <c r="AJ367" s="228"/>
    </row>
    <row r="368" spans="6:36" ht="13.5" customHeight="1">
      <c r="F368" s="228"/>
      <c r="G368" s="228"/>
      <c r="H368" s="228"/>
      <c r="M368" s="228"/>
      <c r="N368" s="228"/>
      <c r="O368" s="228"/>
      <c r="T368" s="228"/>
      <c r="U368" s="228"/>
      <c r="V368" s="228"/>
      <c r="AA368" s="228"/>
      <c r="AB368" s="228"/>
      <c r="AC368" s="228"/>
      <c r="AH368" s="228"/>
      <c r="AI368" s="228"/>
      <c r="AJ368" s="228"/>
    </row>
    <row r="369" spans="6:36" ht="13.5" customHeight="1">
      <c r="F369" s="228"/>
      <c r="G369" s="228"/>
      <c r="H369" s="228"/>
      <c r="M369" s="228"/>
      <c r="N369" s="228"/>
      <c r="O369" s="228"/>
      <c r="T369" s="228"/>
      <c r="U369" s="228"/>
      <c r="V369" s="228"/>
      <c r="AA369" s="228"/>
      <c r="AB369" s="228"/>
      <c r="AC369" s="228"/>
      <c r="AH369" s="228"/>
      <c r="AI369" s="228"/>
      <c r="AJ369" s="228"/>
    </row>
    <row r="370" spans="6:36" ht="13.5" customHeight="1">
      <c r="F370" s="228"/>
      <c r="G370" s="228"/>
      <c r="H370" s="228"/>
      <c r="M370" s="228"/>
      <c r="N370" s="228"/>
      <c r="O370" s="228"/>
      <c r="T370" s="228"/>
      <c r="U370" s="228"/>
      <c r="V370" s="228"/>
      <c r="AA370" s="228"/>
      <c r="AB370" s="228"/>
      <c r="AC370" s="228"/>
      <c r="AH370" s="228"/>
      <c r="AI370" s="228"/>
      <c r="AJ370" s="228"/>
    </row>
    <row r="371" spans="6:36" ht="13.5" customHeight="1">
      <c r="F371" s="228"/>
      <c r="G371" s="228"/>
      <c r="H371" s="228"/>
      <c r="M371" s="228"/>
      <c r="N371" s="228"/>
      <c r="O371" s="228"/>
      <c r="T371" s="228"/>
      <c r="U371" s="228"/>
      <c r="V371" s="228"/>
      <c r="AA371" s="228"/>
      <c r="AB371" s="228"/>
      <c r="AC371" s="228"/>
      <c r="AH371" s="228"/>
      <c r="AI371" s="228"/>
      <c r="AJ371" s="228"/>
    </row>
    <row r="372" spans="6:36" ht="13.5" customHeight="1">
      <c r="F372" s="228"/>
      <c r="G372" s="228"/>
      <c r="H372" s="228"/>
      <c r="M372" s="228"/>
      <c r="N372" s="228"/>
      <c r="O372" s="228"/>
      <c r="T372" s="228"/>
      <c r="U372" s="228"/>
      <c r="V372" s="228"/>
      <c r="AA372" s="228"/>
      <c r="AB372" s="228"/>
      <c r="AC372" s="228"/>
      <c r="AH372" s="228"/>
      <c r="AI372" s="228"/>
      <c r="AJ372" s="228"/>
    </row>
    <row r="373" spans="6:36" ht="13.5" customHeight="1">
      <c r="F373" s="228"/>
      <c r="G373" s="228"/>
      <c r="H373" s="228"/>
      <c r="M373" s="228"/>
      <c r="N373" s="228"/>
      <c r="O373" s="228"/>
      <c r="T373" s="228"/>
      <c r="U373" s="228"/>
      <c r="V373" s="228"/>
      <c r="AA373" s="228"/>
      <c r="AB373" s="228"/>
      <c r="AC373" s="228"/>
      <c r="AH373" s="228"/>
      <c r="AI373" s="228"/>
      <c r="AJ373" s="228"/>
    </row>
    <row r="374" spans="6:36" ht="13.5" customHeight="1">
      <c r="F374" s="228"/>
      <c r="G374" s="228"/>
      <c r="H374" s="228"/>
      <c r="M374" s="228"/>
      <c r="N374" s="228"/>
      <c r="O374" s="228"/>
      <c r="T374" s="228"/>
      <c r="U374" s="228"/>
      <c r="V374" s="228"/>
      <c r="AA374" s="228"/>
      <c r="AB374" s="228"/>
      <c r="AC374" s="228"/>
      <c r="AH374" s="228"/>
      <c r="AI374" s="228"/>
      <c r="AJ374" s="228"/>
    </row>
    <row r="375" spans="6:36" ht="13.5" customHeight="1">
      <c r="F375" s="228"/>
      <c r="G375" s="228"/>
      <c r="H375" s="228"/>
      <c r="M375" s="228"/>
      <c r="N375" s="228"/>
      <c r="O375" s="228"/>
      <c r="T375" s="228"/>
      <c r="U375" s="228"/>
      <c r="V375" s="228"/>
      <c r="AA375" s="228"/>
      <c r="AB375" s="228"/>
      <c r="AC375" s="228"/>
      <c r="AH375" s="228"/>
      <c r="AI375" s="228"/>
      <c r="AJ375" s="228"/>
    </row>
    <row r="376" spans="6:36" ht="13.5" customHeight="1">
      <c r="F376" s="228"/>
      <c r="G376" s="228"/>
      <c r="H376" s="228"/>
      <c r="M376" s="228"/>
      <c r="N376" s="228"/>
      <c r="O376" s="228"/>
      <c r="T376" s="228"/>
      <c r="U376" s="228"/>
      <c r="V376" s="228"/>
      <c r="AA376" s="228"/>
      <c r="AB376" s="228"/>
      <c r="AC376" s="228"/>
      <c r="AH376" s="228"/>
      <c r="AI376" s="228"/>
      <c r="AJ376" s="228"/>
    </row>
    <row r="377" spans="6:36" ht="13.5" customHeight="1">
      <c r="F377" s="228"/>
      <c r="G377" s="228"/>
      <c r="H377" s="228"/>
      <c r="M377" s="228"/>
      <c r="N377" s="228"/>
      <c r="O377" s="228"/>
      <c r="T377" s="228"/>
      <c r="U377" s="228"/>
      <c r="V377" s="228"/>
      <c r="AA377" s="228"/>
      <c r="AB377" s="228"/>
      <c r="AC377" s="228"/>
      <c r="AH377" s="228"/>
      <c r="AI377" s="228"/>
      <c r="AJ377" s="228"/>
    </row>
    <row r="378" spans="6:36" ht="13.5" customHeight="1">
      <c r="F378" s="228"/>
      <c r="G378" s="228"/>
      <c r="H378" s="228"/>
      <c r="M378" s="228"/>
      <c r="N378" s="228"/>
      <c r="O378" s="228"/>
      <c r="T378" s="228"/>
      <c r="U378" s="228"/>
      <c r="V378" s="228"/>
      <c r="AA378" s="228"/>
      <c r="AB378" s="228"/>
      <c r="AC378" s="228"/>
      <c r="AH378" s="228"/>
      <c r="AI378" s="228"/>
      <c r="AJ378" s="228"/>
    </row>
    <row r="379" spans="6:36" ht="13.5" customHeight="1">
      <c r="F379" s="228"/>
      <c r="G379" s="228"/>
      <c r="H379" s="228"/>
      <c r="M379" s="228"/>
      <c r="N379" s="228"/>
      <c r="O379" s="228"/>
      <c r="T379" s="228"/>
      <c r="U379" s="228"/>
      <c r="V379" s="228"/>
      <c r="AA379" s="228"/>
      <c r="AB379" s="228"/>
      <c r="AC379" s="228"/>
      <c r="AH379" s="228"/>
      <c r="AI379" s="228"/>
      <c r="AJ379" s="228"/>
    </row>
    <row r="380" spans="6:36" ht="13.5" customHeight="1">
      <c r="F380" s="228"/>
      <c r="G380" s="228"/>
      <c r="H380" s="228"/>
      <c r="M380" s="228"/>
      <c r="N380" s="228"/>
      <c r="O380" s="228"/>
      <c r="T380" s="228"/>
      <c r="U380" s="228"/>
      <c r="V380" s="228"/>
      <c r="AA380" s="228"/>
      <c r="AB380" s="228"/>
      <c r="AC380" s="228"/>
      <c r="AH380" s="228"/>
      <c r="AI380" s="228"/>
      <c r="AJ380" s="228"/>
    </row>
    <row r="381" spans="6:36" ht="13.5" customHeight="1">
      <c r="F381" s="228"/>
      <c r="G381" s="228"/>
      <c r="H381" s="228"/>
      <c r="M381" s="228"/>
      <c r="N381" s="228"/>
      <c r="O381" s="228"/>
      <c r="T381" s="228"/>
      <c r="U381" s="228"/>
      <c r="V381" s="228"/>
      <c r="AA381" s="228"/>
      <c r="AB381" s="228"/>
      <c r="AC381" s="228"/>
      <c r="AH381" s="228"/>
      <c r="AI381" s="228"/>
      <c r="AJ381" s="228"/>
    </row>
    <row r="382" spans="6:36" ht="13.5" customHeight="1">
      <c r="F382" s="228"/>
      <c r="G382" s="228"/>
      <c r="H382" s="228"/>
      <c r="M382" s="228"/>
      <c r="N382" s="228"/>
      <c r="O382" s="228"/>
      <c r="T382" s="228"/>
      <c r="U382" s="228"/>
      <c r="V382" s="228"/>
      <c r="AA382" s="228"/>
      <c r="AB382" s="228"/>
      <c r="AC382" s="228"/>
      <c r="AH382" s="228"/>
      <c r="AI382" s="228"/>
      <c r="AJ382" s="228"/>
    </row>
    <row r="383" spans="6:36" ht="13.5" customHeight="1">
      <c r="F383" s="228"/>
      <c r="G383" s="228"/>
      <c r="H383" s="228"/>
      <c r="M383" s="228"/>
      <c r="N383" s="228"/>
      <c r="O383" s="228"/>
      <c r="T383" s="228"/>
      <c r="U383" s="228"/>
      <c r="V383" s="228"/>
      <c r="AA383" s="228"/>
      <c r="AB383" s="228"/>
      <c r="AC383" s="228"/>
      <c r="AH383" s="228"/>
      <c r="AI383" s="228"/>
      <c r="AJ383" s="228"/>
    </row>
    <row r="384" spans="6:36" ht="13.5" customHeight="1">
      <c r="F384" s="228"/>
      <c r="G384" s="228"/>
      <c r="H384" s="228"/>
      <c r="M384" s="228"/>
      <c r="N384" s="228"/>
      <c r="O384" s="228"/>
      <c r="T384" s="228"/>
      <c r="U384" s="228"/>
      <c r="V384" s="228"/>
      <c r="AA384" s="228"/>
      <c r="AB384" s="228"/>
      <c r="AC384" s="228"/>
      <c r="AH384" s="228"/>
      <c r="AI384" s="228"/>
      <c r="AJ384" s="228"/>
    </row>
    <row r="385" spans="6:36" ht="13.5" customHeight="1">
      <c r="F385" s="228"/>
      <c r="G385" s="228"/>
      <c r="H385" s="228"/>
      <c r="M385" s="228"/>
      <c r="N385" s="228"/>
      <c r="O385" s="228"/>
      <c r="T385" s="228"/>
      <c r="U385" s="228"/>
      <c r="V385" s="228"/>
      <c r="AA385" s="228"/>
      <c r="AB385" s="228"/>
      <c r="AC385" s="228"/>
      <c r="AH385" s="228"/>
      <c r="AI385" s="228"/>
      <c r="AJ385" s="228"/>
    </row>
    <row r="386" spans="6:36" ht="13.5" customHeight="1">
      <c r="F386" s="228"/>
      <c r="G386" s="228"/>
      <c r="H386" s="228"/>
      <c r="M386" s="228"/>
      <c r="N386" s="228"/>
      <c r="O386" s="228"/>
      <c r="T386" s="228"/>
      <c r="U386" s="228"/>
      <c r="V386" s="228"/>
      <c r="AA386" s="228"/>
      <c r="AB386" s="228"/>
      <c r="AC386" s="228"/>
      <c r="AH386" s="228"/>
      <c r="AI386" s="228"/>
      <c r="AJ386" s="228"/>
    </row>
    <row r="387" spans="6:36" ht="13.5" customHeight="1">
      <c r="F387" s="228"/>
      <c r="G387" s="228"/>
      <c r="H387" s="228"/>
      <c r="M387" s="228"/>
      <c r="N387" s="228"/>
      <c r="O387" s="228"/>
      <c r="T387" s="228"/>
      <c r="U387" s="228"/>
      <c r="V387" s="228"/>
      <c r="AA387" s="228"/>
      <c r="AB387" s="228"/>
      <c r="AC387" s="228"/>
      <c r="AH387" s="228"/>
      <c r="AI387" s="228"/>
      <c r="AJ387" s="228"/>
    </row>
    <row r="388" spans="6:36" ht="13.5" customHeight="1">
      <c r="F388" s="228"/>
      <c r="G388" s="228"/>
      <c r="H388" s="228"/>
      <c r="M388" s="228"/>
      <c r="N388" s="228"/>
      <c r="O388" s="228"/>
      <c r="T388" s="228"/>
      <c r="U388" s="228"/>
      <c r="V388" s="228"/>
      <c r="AA388" s="228"/>
      <c r="AB388" s="228"/>
      <c r="AC388" s="228"/>
      <c r="AH388" s="228"/>
      <c r="AI388" s="228"/>
      <c r="AJ388" s="228"/>
    </row>
    <row r="389" spans="6:36" ht="13.5" customHeight="1">
      <c r="F389" s="228"/>
      <c r="G389" s="228"/>
      <c r="H389" s="228"/>
      <c r="M389" s="228"/>
      <c r="N389" s="228"/>
      <c r="O389" s="228"/>
      <c r="T389" s="228"/>
      <c r="U389" s="228"/>
      <c r="V389" s="228"/>
      <c r="AA389" s="228"/>
      <c r="AB389" s="228"/>
      <c r="AC389" s="228"/>
      <c r="AH389" s="228"/>
      <c r="AI389" s="228"/>
      <c r="AJ389" s="228"/>
    </row>
    <row r="390" spans="6:36" ht="13.5" customHeight="1">
      <c r="F390" s="228"/>
      <c r="G390" s="228"/>
      <c r="H390" s="228"/>
      <c r="M390" s="228"/>
      <c r="N390" s="228"/>
      <c r="O390" s="228"/>
      <c r="T390" s="228"/>
      <c r="U390" s="228"/>
      <c r="V390" s="228"/>
      <c r="AA390" s="228"/>
      <c r="AB390" s="228"/>
      <c r="AC390" s="228"/>
      <c r="AH390" s="228"/>
      <c r="AI390" s="228"/>
      <c r="AJ390" s="228"/>
    </row>
    <row r="391" spans="6:36" ht="13.5" customHeight="1">
      <c r="F391" s="228"/>
      <c r="G391" s="228"/>
      <c r="H391" s="228"/>
      <c r="M391" s="228"/>
      <c r="N391" s="228"/>
      <c r="O391" s="228"/>
      <c r="T391" s="228"/>
      <c r="U391" s="228"/>
      <c r="V391" s="228"/>
      <c r="AA391" s="228"/>
      <c r="AB391" s="228"/>
      <c r="AC391" s="228"/>
      <c r="AH391" s="228"/>
      <c r="AI391" s="228"/>
      <c r="AJ391" s="228"/>
    </row>
    <row r="392" spans="6:36" ht="13.5" customHeight="1">
      <c r="F392" s="228"/>
      <c r="G392" s="228"/>
      <c r="H392" s="228"/>
      <c r="M392" s="228"/>
      <c r="N392" s="228"/>
      <c r="O392" s="228"/>
      <c r="T392" s="228"/>
      <c r="U392" s="228"/>
      <c r="V392" s="228"/>
      <c r="AA392" s="228"/>
      <c r="AB392" s="228"/>
      <c r="AC392" s="228"/>
      <c r="AH392" s="228"/>
      <c r="AI392" s="228"/>
      <c r="AJ392" s="228"/>
    </row>
    <row r="393" spans="6:36" ht="13.5" customHeight="1">
      <c r="F393" s="228"/>
      <c r="G393" s="228"/>
      <c r="H393" s="228"/>
      <c r="M393" s="228"/>
      <c r="N393" s="228"/>
      <c r="O393" s="228"/>
      <c r="T393" s="228"/>
      <c r="U393" s="228"/>
      <c r="V393" s="228"/>
      <c r="AA393" s="228"/>
      <c r="AB393" s="228"/>
      <c r="AC393" s="228"/>
      <c r="AH393" s="228"/>
      <c r="AI393" s="228"/>
      <c r="AJ393" s="228"/>
    </row>
    <row r="394" spans="6:36" ht="13.5" customHeight="1">
      <c r="F394" s="228"/>
      <c r="G394" s="228"/>
      <c r="H394" s="228"/>
      <c r="M394" s="228"/>
      <c r="N394" s="228"/>
      <c r="O394" s="228"/>
      <c r="T394" s="228"/>
      <c r="U394" s="228"/>
      <c r="V394" s="228"/>
      <c r="AA394" s="228"/>
      <c r="AB394" s="228"/>
      <c r="AC394" s="228"/>
      <c r="AH394" s="228"/>
      <c r="AI394" s="228"/>
      <c r="AJ394" s="228"/>
    </row>
    <row r="395" spans="6:36" ht="13.5" customHeight="1">
      <c r="F395" s="228"/>
      <c r="G395" s="228"/>
      <c r="H395" s="228"/>
      <c r="M395" s="228"/>
      <c r="N395" s="228"/>
      <c r="O395" s="228"/>
      <c r="T395" s="228"/>
      <c r="U395" s="228"/>
      <c r="V395" s="228"/>
      <c r="AA395" s="228"/>
      <c r="AB395" s="228"/>
      <c r="AC395" s="228"/>
      <c r="AH395" s="228"/>
      <c r="AI395" s="228"/>
      <c r="AJ395" s="228"/>
    </row>
    <row r="396" spans="6:36" ht="13.5" customHeight="1">
      <c r="F396" s="228"/>
      <c r="G396" s="228"/>
      <c r="H396" s="228"/>
      <c r="M396" s="228"/>
      <c r="N396" s="228"/>
      <c r="O396" s="228"/>
      <c r="T396" s="228"/>
      <c r="U396" s="228"/>
      <c r="V396" s="228"/>
      <c r="AA396" s="228"/>
      <c r="AB396" s="228"/>
      <c r="AC396" s="228"/>
      <c r="AH396" s="228"/>
      <c r="AI396" s="228"/>
      <c r="AJ396" s="228"/>
    </row>
    <row r="397" spans="6:36" ht="13.5" customHeight="1">
      <c r="F397" s="228"/>
      <c r="G397" s="228"/>
      <c r="H397" s="228"/>
      <c r="M397" s="228"/>
      <c r="N397" s="228"/>
      <c r="O397" s="228"/>
      <c r="T397" s="228"/>
      <c r="U397" s="228"/>
      <c r="V397" s="228"/>
      <c r="AA397" s="228"/>
      <c r="AB397" s="228"/>
      <c r="AC397" s="228"/>
      <c r="AH397" s="228"/>
      <c r="AI397" s="228"/>
      <c r="AJ397" s="228"/>
    </row>
    <row r="398" spans="6:36" ht="13.5" customHeight="1">
      <c r="F398" s="228"/>
      <c r="G398" s="228"/>
      <c r="H398" s="228"/>
      <c r="M398" s="228"/>
      <c r="N398" s="228"/>
      <c r="O398" s="228"/>
      <c r="T398" s="228"/>
      <c r="U398" s="228"/>
      <c r="V398" s="228"/>
      <c r="AA398" s="228"/>
      <c r="AB398" s="228"/>
      <c r="AC398" s="228"/>
      <c r="AH398" s="228"/>
      <c r="AI398" s="228"/>
      <c r="AJ398" s="228"/>
    </row>
    <row r="399" spans="6:36" ht="13.5" customHeight="1">
      <c r="F399" s="228"/>
      <c r="G399" s="228"/>
      <c r="H399" s="228"/>
      <c r="M399" s="228"/>
      <c r="N399" s="228"/>
      <c r="O399" s="228"/>
      <c r="T399" s="228"/>
      <c r="U399" s="228"/>
      <c r="V399" s="228"/>
      <c r="AA399" s="228"/>
      <c r="AB399" s="228"/>
      <c r="AC399" s="228"/>
      <c r="AH399" s="228"/>
      <c r="AI399" s="228"/>
      <c r="AJ399" s="228"/>
    </row>
    <row r="400" spans="6:36" ht="13.5" customHeight="1">
      <c r="F400" s="228"/>
      <c r="G400" s="228"/>
      <c r="H400" s="228"/>
      <c r="M400" s="228"/>
      <c r="N400" s="228"/>
      <c r="O400" s="228"/>
      <c r="T400" s="228"/>
      <c r="U400" s="228"/>
      <c r="V400" s="228"/>
      <c r="AA400" s="228"/>
      <c r="AB400" s="228"/>
      <c r="AC400" s="228"/>
      <c r="AH400" s="228"/>
      <c r="AI400" s="228"/>
      <c r="AJ400" s="228"/>
    </row>
    <row r="401" spans="6:36" ht="13.5" customHeight="1">
      <c r="F401" s="228"/>
      <c r="G401" s="228"/>
      <c r="H401" s="228"/>
      <c r="M401" s="228"/>
      <c r="N401" s="228"/>
      <c r="O401" s="228"/>
      <c r="T401" s="228"/>
      <c r="U401" s="228"/>
      <c r="V401" s="228"/>
      <c r="AA401" s="228"/>
      <c r="AB401" s="228"/>
      <c r="AC401" s="228"/>
      <c r="AH401" s="228"/>
      <c r="AI401" s="228"/>
      <c r="AJ401" s="228"/>
    </row>
    <row r="402" spans="6:36" ht="13.5" customHeight="1">
      <c r="F402" s="228"/>
      <c r="G402" s="228"/>
      <c r="H402" s="228"/>
      <c r="M402" s="228"/>
      <c r="N402" s="228"/>
      <c r="O402" s="228"/>
      <c r="T402" s="228"/>
      <c r="U402" s="228"/>
      <c r="V402" s="228"/>
      <c r="AA402" s="228"/>
      <c r="AB402" s="228"/>
      <c r="AC402" s="228"/>
      <c r="AH402" s="228"/>
      <c r="AI402" s="228"/>
      <c r="AJ402" s="228"/>
    </row>
    <row r="403" spans="6:36" ht="13.5" customHeight="1">
      <c r="F403" s="228"/>
      <c r="G403" s="228"/>
      <c r="H403" s="228"/>
      <c r="M403" s="228"/>
      <c r="N403" s="228"/>
      <c r="O403" s="228"/>
      <c r="T403" s="228"/>
      <c r="U403" s="228"/>
      <c r="V403" s="228"/>
      <c r="AA403" s="228"/>
      <c r="AB403" s="228"/>
      <c r="AC403" s="228"/>
      <c r="AH403" s="228"/>
      <c r="AI403" s="228"/>
      <c r="AJ403" s="228"/>
    </row>
    <row r="404" spans="6:36" ht="13.5" customHeight="1">
      <c r="F404" s="228"/>
      <c r="G404" s="228"/>
      <c r="H404" s="228"/>
      <c r="M404" s="228"/>
      <c r="N404" s="228"/>
      <c r="O404" s="228"/>
      <c r="T404" s="228"/>
      <c r="U404" s="228"/>
      <c r="V404" s="228"/>
      <c r="AA404" s="228"/>
      <c r="AB404" s="228"/>
      <c r="AC404" s="228"/>
      <c r="AH404" s="228"/>
      <c r="AI404" s="228"/>
      <c r="AJ404" s="228"/>
    </row>
    <row r="405" spans="6:36" ht="13.5" customHeight="1">
      <c r="F405" s="228"/>
      <c r="G405" s="228"/>
      <c r="H405" s="228"/>
      <c r="M405" s="228"/>
      <c r="N405" s="228"/>
      <c r="O405" s="228"/>
      <c r="T405" s="228"/>
      <c r="U405" s="228"/>
      <c r="V405" s="228"/>
      <c r="AA405" s="228"/>
      <c r="AB405" s="228"/>
      <c r="AC405" s="228"/>
      <c r="AH405" s="228"/>
      <c r="AI405" s="228"/>
      <c r="AJ405" s="228"/>
    </row>
    <row r="406" spans="6:36" ht="13.5" customHeight="1">
      <c r="F406" s="228"/>
      <c r="G406" s="228"/>
      <c r="H406" s="228"/>
      <c r="M406" s="228"/>
      <c r="N406" s="228"/>
      <c r="O406" s="228"/>
      <c r="T406" s="228"/>
      <c r="U406" s="228"/>
      <c r="V406" s="228"/>
      <c r="AA406" s="228"/>
      <c r="AB406" s="228"/>
      <c r="AC406" s="228"/>
      <c r="AH406" s="228"/>
      <c r="AI406" s="228"/>
      <c r="AJ406" s="228"/>
    </row>
    <row r="407" spans="6:36" ht="13.5" customHeight="1">
      <c r="F407" s="228"/>
      <c r="G407" s="228"/>
      <c r="H407" s="228"/>
      <c r="M407" s="228"/>
      <c r="N407" s="228"/>
      <c r="O407" s="228"/>
      <c r="T407" s="228"/>
      <c r="U407" s="228"/>
      <c r="V407" s="228"/>
      <c r="AA407" s="228"/>
      <c r="AB407" s="228"/>
      <c r="AC407" s="228"/>
      <c r="AH407" s="228"/>
      <c r="AI407" s="228"/>
      <c r="AJ407" s="228"/>
    </row>
    <row r="408" spans="6:36" ht="13.5" customHeight="1">
      <c r="F408" s="228"/>
      <c r="G408" s="228"/>
      <c r="H408" s="228"/>
      <c r="M408" s="228"/>
      <c r="N408" s="228"/>
      <c r="O408" s="228"/>
      <c r="T408" s="228"/>
      <c r="U408" s="228"/>
      <c r="V408" s="228"/>
      <c r="AA408" s="228"/>
      <c r="AB408" s="228"/>
      <c r="AC408" s="228"/>
      <c r="AH408" s="228"/>
      <c r="AI408" s="228"/>
      <c r="AJ408" s="228"/>
    </row>
    <row r="409" spans="6:36" ht="13.5" customHeight="1">
      <c r="F409" s="228"/>
      <c r="G409" s="228"/>
      <c r="H409" s="228"/>
      <c r="M409" s="228"/>
      <c r="N409" s="228"/>
      <c r="O409" s="228"/>
      <c r="T409" s="228"/>
      <c r="U409" s="228"/>
      <c r="V409" s="228"/>
      <c r="AA409" s="228"/>
      <c r="AB409" s="228"/>
      <c r="AC409" s="228"/>
      <c r="AH409" s="228"/>
      <c r="AI409" s="228"/>
      <c r="AJ409" s="228"/>
    </row>
    <row r="410" spans="6:36" ht="13.5" customHeight="1">
      <c r="F410" s="228"/>
      <c r="G410" s="228"/>
      <c r="H410" s="228"/>
      <c r="M410" s="228"/>
      <c r="N410" s="228"/>
      <c r="O410" s="228"/>
      <c r="T410" s="228"/>
      <c r="U410" s="228"/>
      <c r="V410" s="228"/>
      <c r="AA410" s="228"/>
      <c r="AB410" s="228"/>
      <c r="AC410" s="228"/>
      <c r="AH410" s="228"/>
      <c r="AI410" s="228"/>
      <c r="AJ410" s="228"/>
    </row>
    <row r="411" spans="6:36" ht="13.5" customHeight="1">
      <c r="F411" s="228"/>
      <c r="G411" s="228"/>
      <c r="H411" s="228"/>
      <c r="M411" s="228"/>
      <c r="N411" s="228"/>
      <c r="O411" s="228"/>
      <c r="T411" s="228"/>
      <c r="U411" s="228"/>
      <c r="V411" s="228"/>
      <c r="AA411" s="228"/>
      <c r="AB411" s="228"/>
      <c r="AC411" s="228"/>
      <c r="AH411" s="228"/>
      <c r="AI411" s="228"/>
      <c r="AJ411" s="228"/>
    </row>
    <row r="412" spans="6:36" ht="13.5" customHeight="1">
      <c r="F412" s="228"/>
      <c r="G412" s="228"/>
      <c r="H412" s="228"/>
      <c r="M412" s="228"/>
      <c r="N412" s="228"/>
      <c r="O412" s="228"/>
      <c r="T412" s="228"/>
      <c r="U412" s="228"/>
      <c r="V412" s="228"/>
      <c r="AA412" s="228"/>
      <c r="AB412" s="228"/>
      <c r="AC412" s="228"/>
      <c r="AH412" s="228"/>
      <c r="AI412" s="228"/>
      <c r="AJ412" s="228"/>
    </row>
    <row r="413" spans="6:36" ht="13.5" customHeight="1">
      <c r="F413" s="228"/>
      <c r="G413" s="228"/>
      <c r="H413" s="228"/>
      <c r="M413" s="228"/>
      <c r="N413" s="228"/>
      <c r="O413" s="228"/>
      <c r="T413" s="228"/>
      <c r="U413" s="228"/>
      <c r="V413" s="228"/>
      <c r="AA413" s="228"/>
      <c r="AB413" s="228"/>
      <c r="AC413" s="228"/>
      <c r="AH413" s="228"/>
      <c r="AI413" s="228"/>
      <c r="AJ413" s="228"/>
    </row>
    <row r="414" spans="6:36" ht="13.5" customHeight="1">
      <c r="F414" s="228"/>
      <c r="G414" s="228"/>
      <c r="H414" s="228"/>
      <c r="M414" s="228"/>
      <c r="N414" s="228"/>
      <c r="O414" s="228"/>
      <c r="T414" s="228"/>
      <c r="U414" s="228"/>
      <c r="V414" s="228"/>
      <c r="AA414" s="228"/>
      <c r="AB414" s="228"/>
      <c r="AC414" s="228"/>
      <c r="AH414" s="228"/>
      <c r="AI414" s="228"/>
      <c r="AJ414" s="228"/>
    </row>
    <row r="415" spans="6:36" ht="13.5" customHeight="1">
      <c r="F415" s="228"/>
      <c r="G415" s="228"/>
      <c r="H415" s="228"/>
      <c r="M415" s="228"/>
      <c r="N415" s="228"/>
      <c r="O415" s="228"/>
      <c r="T415" s="228"/>
      <c r="U415" s="228"/>
      <c r="V415" s="228"/>
      <c r="AA415" s="228"/>
      <c r="AB415" s="228"/>
      <c r="AC415" s="228"/>
      <c r="AH415" s="228"/>
      <c r="AI415" s="228"/>
      <c r="AJ415" s="228"/>
    </row>
    <row r="416" spans="6:36" ht="13.5" customHeight="1">
      <c r="F416" s="228"/>
      <c r="G416" s="228"/>
      <c r="H416" s="228"/>
      <c r="M416" s="228"/>
      <c r="N416" s="228"/>
      <c r="O416" s="228"/>
      <c r="T416" s="228"/>
      <c r="U416" s="228"/>
      <c r="V416" s="228"/>
      <c r="AA416" s="228"/>
      <c r="AB416" s="228"/>
      <c r="AC416" s="228"/>
      <c r="AH416" s="228"/>
      <c r="AI416" s="228"/>
      <c r="AJ416" s="228"/>
    </row>
    <row r="417" spans="6:36" ht="13.5" customHeight="1">
      <c r="F417" s="228"/>
      <c r="G417" s="228"/>
      <c r="H417" s="228"/>
      <c r="M417" s="228"/>
      <c r="N417" s="228"/>
      <c r="O417" s="228"/>
      <c r="T417" s="228"/>
      <c r="U417" s="228"/>
      <c r="V417" s="228"/>
      <c r="AA417" s="228"/>
      <c r="AB417" s="228"/>
      <c r="AC417" s="228"/>
      <c r="AH417" s="228"/>
      <c r="AI417" s="228"/>
      <c r="AJ417" s="228"/>
    </row>
    <row r="418" spans="6:36" ht="13.5" customHeight="1">
      <c r="F418" s="228"/>
      <c r="G418" s="228"/>
      <c r="H418" s="228"/>
      <c r="M418" s="228"/>
      <c r="N418" s="228"/>
      <c r="O418" s="228"/>
      <c r="T418" s="228"/>
      <c r="U418" s="228"/>
      <c r="V418" s="228"/>
      <c r="AA418" s="228"/>
      <c r="AB418" s="228"/>
      <c r="AC418" s="228"/>
      <c r="AH418" s="228"/>
      <c r="AI418" s="228"/>
      <c r="AJ418" s="228"/>
    </row>
    <row r="419" spans="6:36" ht="13.5" customHeight="1">
      <c r="F419" s="228"/>
      <c r="G419" s="228"/>
      <c r="H419" s="228"/>
      <c r="M419" s="228"/>
      <c r="N419" s="228"/>
      <c r="O419" s="228"/>
      <c r="T419" s="228"/>
      <c r="U419" s="228"/>
      <c r="V419" s="228"/>
      <c r="AA419" s="228"/>
      <c r="AB419" s="228"/>
      <c r="AC419" s="228"/>
      <c r="AH419" s="228"/>
      <c r="AI419" s="228"/>
      <c r="AJ419" s="228"/>
    </row>
    <row r="420" spans="6:36" ht="13.5" customHeight="1">
      <c r="F420" s="228"/>
      <c r="G420" s="228"/>
      <c r="H420" s="228"/>
      <c r="M420" s="228"/>
      <c r="N420" s="228"/>
      <c r="O420" s="228"/>
      <c r="T420" s="228"/>
      <c r="U420" s="228"/>
      <c r="V420" s="228"/>
      <c r="AA420" s="228"/>
      <c r="AB420" s="228"/>
      <c r="AC420" s="228"/>
      <c r="AH420" s="228"/>
      <c r="AI420" s="228"/>
      <c r="AJ420" s="228"/>
    </row>
    <row r="421" spans="6:36" ht="13.5" customHeight="1">
      <c r="F421" s="228"/>
      <c r="G421" s="228"/>
      <c r="H421" s="228"/>
      <c r="M421" s="228"/>
      <c r="N421" s="228"/>
      <c r="O421" s="228"/>
      <c r="T421" s="228"/>
      <c r="U421" s="228"/>
      <c r="V421" s="228"/>
      <c r="AA421" s="228"/>
      <c r="AB421" s="228"/>
      <c r="AC421" s="228"/>
      <c r="AH421" s="228"/>
      <c r="AI421" s="228"/>
      <c r="AJ421" s="228"/>
    </row>
    <row r="422" spans="6:36" ht="13.5" customHeight="1">
      <c r="F422" s="228"/>
      <c r="G422" s="228"/>
      <c r="H422" s="228"/>
      <c r="M422" s="228"/>
      <c r="N422" s="228"/>
      <c r="O422" s="228"/>
      <c r="T422" s="228"/>
      <c r="U422" s="228"/>
      <c r="V422" s="228"/>
      <c r="AA422" s="228"/>
      <c r="AB422" s="228"/>
      <c r="AC422" s="228"/>
      <c r="AH422" s="228"/>
      <c r="AI422" s="228"/>
      <c r="AJ422" s="228"/>
    </row>
    <row r="423" spans="6:36" ht="13.5" customHeight="1">
      <c r="F423" s="228"/>
      <c r="G423" s="228"/>
      <c r="H423" s="228"/>
      <c r="M423" s="228"/>
      <c r="N423" s="228"/>
      <c r="O423" s="228"/>
      <c r="T423" s="228"/>
      <c r="U423" s="228"/>
      <c r="V423" s="228"/>
      <c r="AA423" s="228"/>
      <c r="AB423" s="228"/>
      <c r="AC423" s="228"/>
      <c r="AH423" s="228"/>
      <c r="AI423" s="228"/>
      <c r="AJ423" s="228"/>
    </row>
    <row r="424" spans="6:36" ht="13.5" customHeight="1">
      <c r="F424" s="228"/>
      <c r="G424" s="228"/>
      <c r="H424" s="228"/>
      <c r="M424" s="228"/>
      <c r="N424" s="228"/>
      <c r="O424" s="228"/>
      <c r="T424" s="228"/>
      <c r="U424" s="228"/>
      <c r="V424" s="228"/>
      <c r="AA424" s="228"/>
      <c r="AB424" s="228"/>
      <c r="AC424" s="228"/>
      <c r="AH424" s="228"/>
      <c r="AI424" s="228"/>
      <c r="AJ424" s="228"/>
    </row>
    <row r="425" spans="6:36" ht="13.5" customHeight="1">
      <c r="F425" s="228"/>
      <c r="G425" s="228"/>
      <c r="H425" s="228"/>
      <c r="M425" s="228"/>
      <c r="N425" s="228"/>
      <c r="O425" s="228"/>
      <c r="T425" s="228"/>
      <c r="U425" s="228"/>
      <c r="V425" s="228"/>
      <c r="AA425" s="228"/>
      <c r="AB425" s="228"/>
      <c r="AC425" s="228"/>
      <c r="AH425" s="228"/>
      <c r="AI425" s="228"/>
      <c r="AJ425" s="228"/>
    </row>
    <row r="426" spans="6:36" ht="13.5" customHeight="1">
      <c r="F426" s="228"/>
      <c r="G426" s="228"/>
      <c r="H426" s="228"/>
      <c r="M426" s="228"/>
      <c r="N426" s="228"/>
      <c r="O426" s="228"/>
      <c r="T426" s="228"/>
      <c r="U426" s="228"/>
      <c r="V426" s="228"/>
      <c r="AA426" s="228"/>
      <c r="AB426" s="228"/>
      <c r="AC426" s="228"/>
      <c r="AH426" s="228"/>
      <c r="AI426" s="228"/>
      <c r="AJ426" s="228"/>
    </row>
    <row r="427" spans="6:36" ht="13.5" customHeight="1">
      <c r="F427" s="228"/>
      <c r="G427" s="228"/>
      <c r="H427" s="228"/>
      <c r="M427" s="228"/>
      <c r="N427" s="228"/>
      <c r="O427" s="228"/>
      <c r="T427" s="228"/>
      <c r="U427" s="228"/>
      <c r="V427" s="228"/>
      <c r="AA427" s="228"/>
      <c r="AB427" s="228"/>
      <c r="AC427" s="228"/>
      <c r="AH427" s="228"/>
      <c r="AI427" s="228"/>
      <c r="AJ427" s="228"/>
    </row>
    <row r="428" spans="6:36" ht="13.5" customHeight="1">
      <c r="F428" s="228"/>
      <c r="G428" s="228"/>
      <c r="H428" s="228"/>
      <c r="M428" s="228"/>
      <c r="N428" s="228"/>
      <c r="O428" s="228"/>
      <c r="T428" s="228"/>
      <c r="U428" s="228"/>
      <c r="V428" s="228"/>
      <c r="AA428" s="228"/>
      <c r="AB428" s="228"/>
      <c r="AC428" s="228"/>
      <c r="AH428" s="228"/>
      <c r="AI428" s="228"/>
      <c r="AJ428" s="228"/>
    </row>
    <row r="429" spans="6:36" ht="13.5" customHeight="1">
      <c r="F429" s="228"/>
      <c r="G429" s="228"/>
      <c r="H429" s="228"/>
      <c r="M429" s="228"/>
      <c r="N429" s="228"/>
      <c r="O429" s="228"/>
      <c r="T429" s="228"/>
      <c r="U429" s="228"/>
      <c r="V429" s="228"/>
      <c r="AA429" s="228"/>
      <c r="AB429" s="228"/>
      <c r="AC429" s="228"/>
      <c r="AH429" s="228"/>
      <c r="AI429" s="228"/>
      <c r="AJ429" s="228"/>
    </row>
    <row r="430" spans="6:36" ht="13.5" customHeight="1">
      <c r="F430" s="228"/>
      <c r="G430" s="228"/>
      <c r="H430" s="228"/>
      <c r="M430" s="228"/>
      <c r="N430" s="228"/>
      <c r="O430" s="228"/>
      <c r="T430" s="228"/>
      <c r="U430" s="228"/>
      <c r="V430" s="228"/>
      <c r="AA430" s="228"/>
      <c r="AB430" s="228"/>
      <c r="AC430" s="228"/>
      <c r="AH430" s="228"/>
      <c r="AI430" s="228"/>
      <c r="AJ430" s="228"/>
    </row>
    <row r="431" spans="6:36" ht="13.5" customHeight="1">
      <c r="F431" s="228"/>
      <c r="G431" s="228"/>
      <c r="H431" s="228"/>
      <c r="M431" s="228"/>
      <c r="N431" s="228"/>
      <c r="O431" s="228"/>
      <c r="T431" s="228"/>
      <c r="U431" s="228"/>
      <c r="V431" s="228"/>
      <c r="AA431" s="228"/>
      <c r="AB431" s="228"/>
      <c r="AC431" s="228"/>
      <c r="AH431" s="228"/>
      <c r="AI431" s="228"/>
      <c r="AJ431" s="228"/>
    </row>
    <row r="432" spans="6:36" ht="13.5" customHeight="1">
      <c r="F432" s="228"/>
      <c r="G432" s="228"/>
      <c r="H432" s="228"/>
      <c r="M432" s="228"/>
      <c r="N432" s="228"/>
      <c r="O432" s="228"/>
      <c r="T432" s="228"/>
      <c r="U432" s="228"/>
      <c r="V432" s="228"/>
      <c r="AA432" s="228"/>
      <c r="AB432" s="228"/>
      <c r="AC432" s="228"/>
      <c r="AH432" s="228"/>
      <c r="AI432" s="228"/>
      <c r="AJ432" s="228"/>
    </row>
    <row r="433" spans="6:36" ht="13.5" customHeight="1">
      <c r="F433" s="228"/>
      <c r="G433" s="228"/>
      <c r="H433" s="228"/>
      <c r="M433" s="228"/>
      <c r="N433" s="228"/>
      <c r="O433" s="228"/>
      <c r="T433" s="228"/>
      <c r="U433" s="228"/>
      <c r="V433" s="228"/>
      <c r="AA433" s="228"/>
      <c r="AB433" s="228"/>
      <c r="AC433" s="228"/>
      <c r="AH433" s="228"/>
      <c r="AI433" s="228"/>
      <c r="AJ433" s="228"/>
    </row>
    <row r="434" spans="6:36" ht="13.5" customHeight="1">
      <c r="F434" s="228"/>
      <c r="G434" s="228"/>
      <c r="H434" s="228"/>
      <c r="M434" s="228"/>
      <c r="N434" s="228"/>
      <c r="O434" s="228"/>
      <c r="T434" s="228"/>
      <c r="U434" s="228"/>
      <c r="V434" s="228"/>
      <c r="AA434" s="228"/>
      <c r="AB434" s="228"/>
      <c r="AC434" s="228"/>
      <c r="AH434" s="228"/>
      <c r="AI434" s="228"/>
      <c r="AJ434" s="228"/>
    </row>
    <row r="435" spans="6:36" ht="13.5" customHeight="1">
      <c r="F435" s="228"/>
      <c r="G435" s="228"/>
      <c r="H435" s="228"/>
      <c r="M435" s="228"/>
      <c r="N435" s="228"/>
      <c r="O435" s="228"/>
      <c r="T435" s="228"/>
      <c r="U435" s="228"/>
      <c r="V435" s="228"/>
      <c r="AA435" s="228"/>
      <c r="AB435" s="228"/>
      <c r="AC435" s="228"/>
      <c r="AH435" s="228"/>
      <c r="AI435" s="228"/>
      <c r="AJ435" s="228"/>
    </row>
    <row r="436" spans="6:36" ht="13.5" customHeight="1">
      <c r="F436" s="228"/>
      <c r="G436" s="228"/>
      <c r="H436" s="228"/>
      <c r="M436" s="228"/>
      <c r="N436" s="228"/>
      <c r="O436" s="228"/>
      <c r="T436" s="228"/>
      <c r="U436" s="228"/>
      <c r="V436" s="228"/>
      <c r="AA436" s="228"/>
      <c r="AB436" s="228"/>
      <c r="AC436" s="228"/>
      <c r="AH436" s="228"/>
      <c r="AI436" s="228"/>
      <c r="AJ436" s="228"/>
    </row>
    <row r="437" spans="6:36" ht="13.5" customHeight="1">
      <c r="F437" s="228"/>
      <c r="G437" s="228"/>
      <c r="H437" s="228"/>
      <c r="M437" s="228"/>
      <c r="N437" s="228"/>
      <c r="O437" s="228"/>
      <c r="T437" s="228"/>
      <c r="U437" s="228"/>
      <c r="V437" s="228"/>
      <c r="AA437" s="228"/>
      <c r="AB437" s="228"/>
      <c r="AC437" s="228"/>
      <c r="AH437" s="228"/>
      <c r="AI437" s="228"/>
      <c r="AJ437" s="228"/>
    </row>
    <row r="438" spans="6:36" ht="13.5" customHeight="1">
      <c r="F438" s="228"/>
      <c r="G438" s="228"/>
      <c r="H438" s="228"/>
      <c r="M438" s="228"/>
      <c r="N438" s="228"/>
      <c r="O438" s="228"/>
      <c r="T438" s="228"/>
      <c r="U438" s="228"/>
      <c r="V438" s="228"/>
      <c r="AA438" s="228"/>
      <c r="AB438" s="228"/>
      <c r="AC438" s="228"/>
      <c r="AH438" s="228"/>
      <c r="AI438" s="228"/>
      <c r="AJ438" s="228"/>
    </row>
    <row r="439" spans="6:36" ht="13.5" customHeight="1">
      <c r="F439" s="228"/>
      <c r="G439" s="228"/>
      <c r="H439" s="228"/>
      <c r="M439" s="228"/>
      <c r="N439" s="228"/>
      <c r="O439" s="228"/>
      <c r="T439" s="228"/>
      <c r="U439" s="228"/>
      <c r="V439" s="228"/>
      <c r="AA439" s="228"/>
      <c r="AB439" s="228"/>
      <c r="AC439" s="228"/>
      <c r="AH439" s="228"/>
      <c r="AI439" s="228"/>
      <c r="AJ439" s="228"/>
    </row>
    <row r="440" spans="6:36" ht="13.5" customHeight="1">
      <c r="F440" s="228"/>
      <c r="G440" s="228"/>
      <c r="H440" s="228"/>
      <c r="M440" s="228"/>
      <c r="N440" s="228"/>
      <c r="O440" s="228"/>
      <c r="T440" s="228"/>
      <c r="U440" s="228"/>
      <c r="V440" s="228"/>
      <c r="AA440" s="228"/>
      <c r="AB440" s="228"/>
      <c r="AC440" s="228"/>
      <c r="AH440" s="228"/>
      <c r="AI440" s="228"/>
      <c r="AJ440" s="228"/>
    </row>
    <row r="441" spans="6:36" ht="13.5" customHeight="1">
      <c r="F441" s="228"/>
      <c r="G441" s="228"/>
      <c r="H441" s="228"/>
      <c r="M441" s="228"/>
      <c r="N441" s="228"/>
      <c r="O441" s="228"/>
      <c r="T441" s="228"/>
      <c r="U441" s="228"/>
      <c r="V441" s="228"/>
      <c r="AA441" s="228"/>
      <c r="AB441" s="228"/>
      <c r="AC441" s="228"/>
      <c r="AH441" s="228"/>
      <c r="AI441" s="228"/>
      <c r="AJ441" s="228"/>
    </row>
    <row r="442" spans="6:36" ht="13.5" customHeight="1">
      <c r="F442" s="228"/>
      <c r="G442" s="228"/>
      <c r="H442" s="228"/>
      <c r="M442" s="228"/>
      <c r="N442" s="228"/>
      <c r="O442" s="228"/>
      <c r="T442" s="228"/>
      <c r="U442" s="228"/>
      <c r="V442" s="228"/>
      <c r="AA442" s="228"/>
      <c r="AB442" s="228"/>
      <c r="AC442" s="228"/>
      <c r="AH442" s="228"/>
      <c r="AI442" s="228"/>
      <c r="AJ442" s="228"/>
    </row>
    <row r="443" spans="6:36" ht="13.5" customHeight="1">
      <c r="F443" s="228"/>
      <c r="G443" s="228"/>
      <c r="H443" s="228"/>
      <c r="M443" s="228"/>
      <c r="N443" s="228"/>
      <c r="O443" s="228"/>
      <c r="T443" s="228"/>
      <c r="U443" s="228"/>
      <c r="V443" s="228"/>
      <c r="AA443" s="228"/>
      <c r="AB443" s="228"/>
      <c r="AC443" s="228"/>
      <c r="AH443" s="228"/>
      <c r="AI443" s="228"/>
      <c r="AJ443" s="228"/>
    </row>
    <row r="444" spans="6:36" ht="13.5" customHeight="1">
      <c r="F444" s="228"/>
      <c r="G444" s="228"/>
      <c r="H444" s="228"/>
      <c r="M444" s="228"/>
      <c r="N444" s="228"/>
      <c r="O444" s="228"/>
      <c r="T444" s="228"/>
      <c r="U444" s="228"/>
      <c r="V444" s="228"/>
      <c r="AA444" s="228"/>
      <c r="AB444" s="228"/>
      <c r="AC444" s="228"/>
      <c r="AH444" s="228"/>
      <c r="AI444" s="228"/>
      <c r="AJ444" s="228"/>
    </row>
    <row r="445" spans="6:36" ht="13.5" customHeight="1">
      <c r="F445" s="228"/>
      <c r="G445" s="228"/>
      <c r="H445" s="228"/>
      <c r="M445" s="228"/>
      <c r="N445" s="228"/>
      <c r="O445" s="228"/>
      <c r="T445" s="228"/>
      <c r="U445" s="228"/>
      <c r="V445" s="228"/>
      <c r="AA445" s="228"/>
      <c r="AB445" s="228"/>
      <c r="AC445" s="228"/>
      <c r="AH445" s="228"/>
      <c r="AI445" s="228"/>
      <c r="AJ445" s="228"/>
    </row>
    <row r="446" spans="6:36" ht="13.5" customHeight="1">
      <c r="F446" s="228"/>
      <c r="G446" s="228"/>
      <c r="H446" s="228"/>
      <c r="M446" s="228"/>
      <c r="N446" s="228"/>
      <c r="O446" s="228"/>
      <c r="T446" s="228"/>
      <c r="U446" s="228"/>
      <c r="V446" s="228"/>
      <c r="AA446" s="228"/>
      <c r="AB446" s="228"/>
      <c r="AC446" s="228"/>
      <c r="AH446" s="228"/>
      <c r="AI446" s="228"/>
      <c r="AJ446" s="228"/>
    </row>
    <row r="447" spans="6:36" ht="13.5" customHeight="1">
      <c r="F447" s="228"/>
      <c r="G447" s="228"/>
      <c r="H447" s="228"/>
      <c r="M447" s="228"/>
      <c r="N447" s="228"/>
      <c r="O447" s="228"/>
      <c r="T447" s="228"/>
      <c r="U447" s="228"/>
      <c r="V447" s="228"/>
      <c r="AA447" s="228"/>
      <c r="AB447" s="228"/>
      <c r="AC447" s="228"/>
      <c r="AH447" s="228"/>
      <c r="AI447" s="228"/>
      <c r="AJ447" s="228"/>
    </row>
    <row r="448" spans="6:36" ht="13.5" customHeight="1">
      <c r="F448" s="228"/>
      <c r="G448" s="228"/>
      <c r="H448" s="228"/>
      <c r="M448" s="228"/>
      <c r="N448" s="228"/>
      <c r="O448" s="228"/>
      <c r="T448" s="228"/>
      <c r="U448" s="228"/>
      <c r="V448" s="228"/>
      <c r="AA448" s="228"/>
      <c r="AB448" s="228"/>
      <c r="AC448" s="228"/>
      <c r="AH448" s="228"/>
      <c r="AI448" s="228"/>
      <c r="AJ448" s="228"/>
    </row>
    <row r="449" spans="6:36" ht="13.5" customHeight="1">
      <c r="F449" s="228"/>
      <c r="G449" s="228"/>
      <c r="H449" s="228"/>
      <c r="M449" s="228"/>
      <c r="N449" s="228"/>
      <c r="O449" s="228"/>
      <c r="T449" s="228"/>
      <c r="U449" s="228"/>
      <c r="V449" s="228"/>
      <c r="AA449" s="228"/>
      <c r="AB449" s="228"/>
      <c r="AC449" s="228"/>
      <c r="AH449" s="228"/>
      <c r="AI449" s="228"/>
      <c r="AJ449" s="228"/>
    </row>
    <row r="450" spans="6:36" ht="13.5" customHeight="1">
      <c r="F450" s="228"/>
      <c r="G450" s="228"/>
      <c r="H450" s="228"/>
      <c r="M450" s="228"/>
      <c r="N450" s="228"/>
      <c r="O450" s="228"/>
      <c r="T450" s="228"/>
      <c r="U450" s="228"/>
      <c r="V450" s="228"/>
      <c r="AA450" s="228"/>
      <c r="AB450" s="228"/>
      <c r="AC450" s="228"/>
      <c r="AH450" s="228"/>
      <c r="AI450" s="228"/>
      <c r="AJ450" s="228"/>
    </row>
    <row r="451" spans="6:36" ht="13.5" customHeight="1">
      <c r="F451" s="228"/>
      <c r="G451" s="228"/>
      <c r="H451" s="228"/>
      <c r="M451" s="228"/>
      <c r="N451" s="228"/>
      <c r="O451" s="228"/>
      <c r="T451" s="228"/>
      <c r="U451" s="228"/>
      <c r="V451" s="228"/>
      <c r="AA451" s="228"/>
      <c r="AB451" s="228"/>
      <c r="AC451" s="228"/>
      <c r="AH451" s="228"/>
      <c r="AI451" s="228"/>
      <c r="AJ451" s="228"/>
    </row>
    <row r="452" spans="6:36" ht="13.5" customHeight="1">
      <c r="F452" s="228"/>
      <c r="G452" s="228"/>
      <c r="H452" s="228"/>
      <c r="M452" s="228"/>
      <c r="N452" s="228"/>
      <c r="O452" s="228"/>
      <c r="T452" s="228"/>
      <c r="U452" s="228"/>
      <c r="V452" s="228"/>
      <c r="AA452" s="228"/>
      <c r="AB452" s="228"/>
      <c r="AC452" s="228"/>
      <c r="AH452" s="228"/>
      <c r="AI452" s="228"/>
      <c r="AJ452" s="228"/>
    </row>
    <row r="453" spans="6:36" ht="13.5" customHeight="1">
      <c r="F453" s="228"/>
      <c r="G453" s="228"/>
      <c r="H453" s="228"/>
      <c r="M453" s="228"/>
      <c r="N453" s="228"/>
      <c r="O453" s="228"/>
      <c r="T453" s="228"/>
      <c r="U453" s="228"/>
      <c r="V453" s="228"/>
      <c r="AA453" s="228"/>
      <c r="AB453" s="228"/>
      <c r="AC453" s="228"/>
      <c r="AH453" s="228"/>
      <c r="AI453" s="228"/>
      <c r="AJ453" s="228"/>
    </row>
    <row r="454" spans="6:36" ht="13.5" customHeight="1">
      <c r="F454" s="228"/>
      <c r="G454" s="228"/>
      <c r="H454" s="228"/>
      <c r="M454" s="228"/>
      <c r="N454" s="228"/>
      <c r="O454" s="228"/>
      <c r="T454" s="228"/>
      <c r="U454" s="228"/>
      <c r="V454" s="228"/>
      <c r="AA454" s="228"/>
      <c r="AB454" s="228"/>
      <c r="AC454" s="228"/>
      <c r="AH454" s="228"/>
      <c r="AI454" s="228"/>
      <c r="AJ454" s="228"/>
    </row>
    <row r="455" spans="6:36" ht="13.5" customHeight="1">
      <c r="F455" s="228"/>
      <c r="G455" s="228"/>
      <c r="H455" s="228"/>
      <c r="M455" s="228"/>
      <c r="N455" s="228"/>
      <c r="O455" s="228"/>
      <c r="T455" s="228"/>
      <c r="U455" s="228"/>
      <c r="V455" s="228"/>
      <c r="AA455" s="228"/>
      <c r="AB455" s="228"/>
      <c r="AC455" s="228"/>
      <c r="AH455" s="228"/>
      <c r="AI455" s="228"/>
      <c r="AJ455" s="228"/>
    </row>
    <row r="456" spans="6:36" ht="13.5" customHeight="1">
      <c r="F456" s="228"/>
      <c r="G456" s="228"/>
      <c r="H456" s="228"/>
      <c r="M456" s="228"/>
      <c r="N456" s="228"/>
      <c r="O456" s="228"/>
      <c r="T456" s="228"/>
      <c r="U456" s="228"/>
      <c r="V456" s="228"/>
      <c r="AA456" s="228"/>
      <c r="AB456" s="228"/>
      <c r="AC456" s="228"/>
      <c r="AH456" s="228"/>
      <c r="AI456" s="228"/>
      <c r="AJ456" s="228"/>
    </row>
    <row r="457" spans="6:36" ht="13.5" customHeight="1">
      <c r="F457" s="228"/>
      <c r="G457" s="228"/>
      <c r="H457" s="228"/>
      <c r="M457" s="228"/>
      <c r="N457" s="228"/>
      <c r="O457" s="228"/>
      <c r="T457" s="228"/>
      <c r="U457" s="228"/>
      <c r="V457" s="228"/>
      <c r="AA457" s="228"/>
      <c r="AB457" s="228"/>
      <c r="AC457" s="228"/>
      <c r="AH457" s="228"/>
      <c r="AI457" s="228"/>
      <c r="AJ457" s="228"/>
    </row>
    <row r="458" spans="6:36" ht="13.5" customHeight="1">
      <c r="F458" s="228"/>
      <c r="G458" s="228"/>
      <c r="H458" s="228"/>
      <c r="M458" s="228"/>
      <c r="N458" s="228"/>
      <c r="O458" s="228"/>
      <c r="T458" s="228"/>
      <c r="U458" s="228"/>
      <c r="V458" s="228"/>
      <c r="AA458" s="228"/>
      <c r="AB458" s="228"/>
      <c r="AC458" s="228"/>
      <c r="AH458" s="228"/>
      <c r="AI458" s="228"/>
      <c r="AJ458" s="228"/>
    </row>
    <row r="459" spans="6:36" ht="13.5" customHeight="1">
      <c r="F459" s="228"/>
      <c r="G459" s="228"/>
      <c r="H459" s="228"/>
      <c r="M459" s="228"/>
      <c r="N459" s="228"/>
      <c r="O459" s="228"/>
      <c r="T459" s="228"/>
      <c r="U459" s="228"/>
      <c r="V459" s="228"/>
      <c r="AA459" s="228"/>
      <c r="AB459" s="228"/>
      <c r="AC459" s="228"/>
      <c r="AH459" s="228"/>
      <c r="AI459" s="228"/>
      <c r="AJ459" s="228"/>
    </row>
    <row r="460" spans="6:36" ht="13.5" customHeight="1">
      <c r="F460" s="228"/>
      <c r="G460" s="228"/>
      <c r="H460" s="228"/>
      <c r="M460" s="228"/>
      <c r="N460" s="228"/>
      <c r="O460" s="228"/>
      <c r="T460" s="228"/>
      <c r="U460" s="228"/>
      <c r="V460" s="228"/>
      <c r="AA460" s="228"/>
      <c r="AB460" s="228"/>
      <c r="AC460" s="228"/>
      <c r="AH460" s="228"/>
      <c r="AI460" s="228"/>
      <c r="AJ460" s="228"/>
    </row>
    <row r="461" spans="6:36" ht="13.5" customHeight="1">
      <c r="F461" s="228"/>
      <c r="G461" s="228"/>
      <c r="H461" s="228"/>
      <c r="M461" s="228"/>
      <c r="N461" s="228"/>
      <c r="O461" s="228"/>
      <c r="T461" s="228"/>
      <c r="U461" s="228"/>
      <c r="V461" s="228"/>
      <c r="AA461" s="228"/>
      <c r="AB461" s="228"/>
      <c r="AC461" s="228"/>
      <c r="AH461" s="228"/>
      <c r="AI461" s="228"/>
      <c r="AJ461" s="228"/>
    </row>
    <row r="462" spans="6:36" ht="13.5" customHeight="1">
      <c r="F462" s="228"/>
      <c r="G462" s="228"/>
      <c r="H462" s="228"/>
      <c r="M462" s="228"/>
      <c r="N462" s="228"/>
      <c r="O462" s="228"/>
      <c r="T462" s="228"/>
      <c r="U462" s="228"/>
      <c r="V462" s="228"/>
      <c r="AA462" s="228"/>
      <c r="AB462" s="228"/>
      <c r="AC462" s="228"/>
      <c r="AH462" s="228"/>
      <c r="AI462" s="228"/>
      <c r="AJ462" s="228"/>
    </row>
    <row r="463" spans="6:36" ht="13.5" customHeight="1">
      <c r="F463" s="228"/>
      <c r="G463" s="228"/>
      <c r="H463" s="228"/>
      <c r="M463" s="228"/>
      <c r="N463" s="228"/>
      <c r="O463" s="228"/>
      <c r="T463" s="228"/>
      <c r="U463" s="228"/>
      <c r="V463" s="228"/>
      <c r="AA463" s="228"/>
      <c r="AB463" s="228"/>
      <c r="AC463" s="228"/>
      <c r="AH463" s="228"/>
      <c r="AI463" s="228"/>
      <c r="AJ463" s="228"/>
    </row>
    <row r="464" spans="6:36" ht="13.5" customHeight="1">
      <c r="F464" s="228"/>
      <c r="G464" s="228"/>
      <c r="H464" s="228"/>
      <c r="M464" s="228"/>
      <c r="N464" s="228"/>
      <c r="O464" s="228"/>
      <c r="T464" s="228"/>
      <c r="U464" s="228"/>
      <c r="V464" s="228"/>
      <c r="AA464" s="228"/>
      <c r="AB464" s="228"/>
      <c r="AC464" s="228"/>
      <c r="AH464" s="228"/>
      <c r="AI464" s="228"/>
      <c r="AJ464" s="228"/>
    </row>
    <row r="465" spans="6:36" ht="13.5" customHeight="1">
      <c r="F465" s="228"/>
      <c r="G465" s="228"/>
      <c r="H465" s="228"/>
      <c r="M465" s="228"/>
      <c r="N465" s="228"/>
      <c r="O465" s="228"/>
      <c r="T465" s="228"/>
      <c r="U465" s="228"/>
      <c r="V465" s="228"/>
      <c r="AA465" s="228"/>
      <c r="AB465" s="228"/>
      <c r="AC465" s="228"/>
      <c r="AH465" s="228"/>
      <c r="AI465" s="228"/>
      <c r="AJ465" s="228"/>
    </row>
    <row r="466" spans="6:36" ht="13.5" customHeight="1">
      <c r="F466" s="228"/>
      <c r="G466" s="228"/>
      <c r="H466" s="228"/>
      <c r="M466" s="228"/>
      <c r="N466" s="228"/>
      <c r="O466" s="228"/>
      <c r="T466" s="228"/>
      <c r="U466" s="228"/>
      <c r="V466" s="228"/>
      <c r="AA466" s="228"/>
      <c r="AB466" s="228"/>
      <c r="AC466" s="228"/>
      <c r="AH466" s="228"/>
      <c r="AI466" s="228"/>
      <c r="AJ466" s="228"/>
    </row>
    <row r="467" spans="6:36" ht="13.5" customHeight="1">
      <c r="F467" s="228"/>
      <c r="G467" s="228"/>
      <c r="H467" s="228"/>
      <c r="M467" s="228"/>
      <c r="N467" s="228"/>
      <c r="O467" s="228"/>
      <c r="T467" s="228"/>
      <c r="U467" s="228"/>
      <c r="V467" s="228"/>
      <c r="AA467" s="228"/>
      <c r="AB467" s="228"/>
      <c r="AC467" s="228"/>
      <c r="AH467" s="228"/>
      <c r="AI467" s="228"/>
      <c r="AJ467" s="228"/>
    </row>
    <row r="468" spans="6:36" ht="13.5" customHeight="1">
      <c r="F468" s="228"/>
      <c r="G468" s="228"/>
      <c r="H468" s="228"/>
      <c r="M468" s="228"/>
      <c r="N468" s="228"/>
      <c r="O468" s="228"/>
      <c r="T468" s="228"/>
      <c r="U468" s="228"/>
      <c r="V468" s="228"/>
      <c r="AA468" s="228"/>
      <c r="AB468" s="228"/>
      <c r="AC468" s="228"/>
      <c r="AH468" s="228"/>
      <c r="AI468" s="228"/>
      <c r="AJ468" s="228"/>
    </row>
    <row r="469" spans="6:36" ht="13.5" customHeight="1">
      <c r="F469" s="228"/>
      <c r="G469" s="228"/>
      <c r="H469" s="228"/>
      <c r="M469" s="228"/>
      <c r="N469" s="228"/>
      <c r="O469" s="228"/>
      <c r="T469" s="228"/>
      <c r="U469" s="228"/>
      <c r="V469" s="228"/>
      <c r="AA469" s="228"/>
      <c r="AB469" s="228"/>
      <c r="AC469" s="228"/>
      <c r="AH469" s="228"/>
      <c r="AI469" s="228"/>
      <c r="AJ469" s="228"/>
    </row>
    <row r="470" spans="6:36" ht="13.5" customHeight="1">
      <c r="F470" s="228"/>
      <c r="G470" s="228"/>
      <c r="H470" s="228"/>
      <c r="M470" s="228"/>
      <c r="N470" s="228"/>
      <c r="O470" s="228"/>
      <c r="T470" s="228"/>
      <c r="U470" s="228"/>
      <c r="V470" s="228"/>
      <c r="AA470" s="228"/>
      <c r="AB470" s="228"/>
      <c r="AC470" s="228"/>
      <c r="AH470" s="228"/>
      <c r="AI470" s="228"/>
      <c r="AJ470" s="228"/>
    </row>
    <row r="471" spans="6:36" ht="13.5" customHeight="1">
      <c r="F471" s="228"/>
      <c r="G471" s="228"/>
      <c r="H471" s="228"/>
      <c r="M471" s="228"/>
      <c r="N471" s="228"/>
      <c r="O471" s="228"/>
      <c r="T471" s="228"/>
      <c r="U471" s="228"/>
      <c r="V471" s="228"/>
      <c r="AA471" s="228"/>
      <c r="AB471" s="228"/>
      <c r="AC471" s="228"/>
      <c r="AH471" s="228"/>
      <c r="AI471" s="228"/>
      <c r="AJ471" s="228"/>
    </row>
    <row r="472" spans="6:36" ht="13.5" customHeight="1">
      <c r="F472" s="228"/>
      <c r="G472" s="228"/>
      <c r="H472" s="228"/>
      <c r="M472" s="228"/>
      <c r="N472" s="228"/>
      <c r="O472" s="228"/>
      <c r="T472" s="228"/>
      <c r="U472" s="228"/>
      <c r="V472" s="228"/>
      <c r="AA472" s="228"/>
      <c r="AB472" s="228"/>
      <c r="AC472" s="228"/>
      <c r="AH472" s="228"/>
      <c r="AI472" s="228"/>
      <c r="AJ472" s="228"/>
    </row>
    <row r="473" spans="6:36" ht="13.5" customHeight="1">
      <c r="F473" s="228"/>
      <c r="G473" s="228"/>
      <c r="H473" s="228"/>
      <c r="M473" s="228"/>
      <c r="N473" s="228"/>
      <c r="O473" s="228"/>
      <c r="T473" s="228"/>
      <c r="U473" s="228"/>
      <c r="V473" s="228"/>
      <c r="AA473" s="228"/>
      <c r="AB473" s="228"/>
      <c r="AC473" s="228"/>
      <c r="AH473" s="228"/>
      <c r="AI473" s="228"/>
      <c r="AJ473" s="228"/>
    </row>
    <row r="474" spans="6:36" ht="13.5" customHeight="1">
      <c r="F474" s="228"/>
      <c r="G474" s="228"/>
      <c r="H474" s="228"/>
      <c r="M474" s="228"/>
      <c r="N474" s="228"/>
      <c r="O474" s="228"/>
      <c r="T474" s="228"/>
      <c r="U474" s="228"/>
      <c r="V474" s="228"/>
      <c r="AA474" s="228"/>
      <c r="AB474" s="228"/>
      <c r="AC474" s="228"/>
      <c r="AH474" s="228"/>
      <c r="AI474" s="228"/>
      <c r="AJ474" s="228"/>
    </row>
    <row r="475" spans="6:36" ht="13.5" customHeight="1">
      <c r="F475" s="228"/>
      <c r="G475" s="228"/>
      <c r="H475" s="228"/>
      <c r="M475" s="228"/>
      <c r="N475" s="228"/>
      <c r="O475" s="228"/>
      <c r="T475" s="228"/>
      <c r="U475" s="228"/>
      <c r="V475" s="228"/>
      <c r="AA475" s="228"/>
      <c r="AB475" s="228"/>
      <c r="AC475" s="228"/>
      <c r="AH475" s="228"/>
      <c r="AI475" s="228"/>
      <c r="AJ475" s="228"/>
    </row>
    <row r="476" spans="6:36" ht="13.5" customHeight="1">
      <c r="F476" s="228"/>
      <c r="G476" s="228"/>
      <c r="H476" s="228"/>
      <c r="M476" s="228"/>
      <c r="N476" s="228"/>
      <c r="O476" s="228"/>
      <c r="T476" s="228"/>
      <c r="U476" s="228"/>
      <c r="V476" s="228"/>
      <c r="AA476" s="228"/>
      <c r="AB476" s="228"/>
      <c r="AC476" s="228"/>
      <c r="AH476" s="228"/>
      <c r="AI476" s="228"/>
      <c r="AJ476" s="228"/>
    </row>
    <row r="477" spans="6:36" ht="13.5" customHeight="1">
      <c r="F477" s="228"/>
      <c r="G477" s="228"/>
      <c r="H477" s="228"/>
      <c r="M477" s="228"/>
      <c r="N477" s="228"/>
      <c r="O477" s="228"/>
      <c r="T477" s="228"/>
      <c r="U477" s="228"/>
      <c r="V477" s="228"/>
      <c r="AA477" s="228"/>
      <c r="AB477" s="228"/>
      <c r="AC477" s="228"/>
      <c r="AH477" s="228"/>
      <c r="AI477" s="228"/>
      <c r="AJ477" s="228"/>
    </row>
    <row r="478" spans="6:36" ht="13.5" customHeight="1">
      <c r="F478" s="228"/>
      <c r="G478" s="228"/>
      <c r="H478" s="228"/>
      <c r="M478" s="228"/>
      <c r="N478" s="228"/>
      <c r="O478" s="228"/>
      <c r="T478" s="228"/>
      <c r="U478" s="228"/>
      <c r="V478" s="228"/>
      <c r="AA478" s="228"/>
      <c r="AB478" s="228"/>
      <c r="AC478" s="228"/>
      <c r="AH478" s="228"/>
      <c r="AI478" s="228"/>
      <c r="AJ478" s="228"/>
    </row>
    <row r="479" spans="6:36" ht="13.5" customHeight="1">
      <c r="F479" s="228"/>
      <c r="G479" s="228"/>
      <c r="H479" s="228"/>
      <c r="M479" s="228"/>
      <c r="N479" s="228"/>
      <c r="O479" s="228"/>
      <c r="T479" s="228"/>
      <c r="U479" s="228"/>
      <c r="V479" s="228"/>
      <c r="AA479" s="228"/>
      <c r="AB479" s="228"/>
      <c r="AC479" s="228"/>
      <c r="AH479" s="228"/>
      <c r="AI479" s="228"/>
      <c r="AJ479" s="228"/>
    </row>
    <row r="480" spans="6:36" ht="13.5" customHeight="1">
      <c r="F480" s="228"/>
      <c r="G480" s="228"/>
      <c r="H480" s="228"/>
      <c r="M480" s="228"/>
      <c r="N480" s="228"/>
      <c r="O480" s="228"/>
      <c r="T480" s="228"/>
      <c r="U480" s="228"/>
      <c r="V480" s="228"/>
      <c r="AA480" s="228"/>
      <c r="AB480" s="228"/>
      <c r="AC480" s="228"/>
      <c r="AH480" s="228"/>
      <c r="AI480" s="228"/>
      <c r="AJ480" s="228"/>
    </row>
    <row r="481" spans="6:36" ht="13.5" customHeight="1">
      <c r="F481" s="228"/>
      <c r="G481" s="228"/>
      <c r="H481" s="228"/>
      <c r="M481" s="228"/>
      <c r="N481" s="228"/>
      <c r="O481" s="228"/>
      <c r="T481" s="228"/>
      <c r="U481" s="228"/>
      <c r="V481" s="228"/>
      <c r="AA481" s="228"/>
      <c r="AB481" s="228"/>
      <c r="AC481" s="228"/>
      <c r="AH481" s="228"/>
      <c r="AI481" s="228"/>
      <c r="AJ481" s="228"/>
    </row>
    <row r="482" spans="6:36" ht="13.5" customHeight="1">
      <c r="F482" s="228"/>
      <c r="G482" s="228"/>
      <c r="H482" s="228"/>
      <c r="M482" s="228"/>
      <c r="N482" s="228"/>
      <c r="O482" s="228"/>
      <c r="T482" s="228"/>
      <c r="U482" s="228"/>
      <c r="V482" s="228"/>
      <c r="AA482" s="228"/>
      <c r="AB482" s="228"/>
      <c r="AC482" s="228"/>
      <c r="AH482" s="228"/>
      <c r="AI482" s="228"/>
      <c r="AJ482" s="228"/>
    </row>
    <row r="483" spans="6:36" ht="13.5" customHeight="1">
      <c r="F483" s="228"/>
      <c r="G483" s="228"/>
      <c r="H483" s="228"/>
      <c r="M483" s="228"/>
      <c r="N483" s="228"/>
      <c r="O483" s="228"/>
      <c r="T483" s="228"/>
      <c r="U483" s="228"/>
      <c r="V483" s="228"/>
      <c r="AA483" s="228"/>
      <c r="AB483" s="228"/>
      <c r="AC483" s="228"/>
      <c r="AH483" s="228"/>
      <c r="AI483" s="228"/>
      <c r="AJ483" s="228"/>
    </row>
    <row r="484" spans="6:36" ht="13.5" customHeight="1">
      <c r="F484" s="228"/>
      <c r="G484" s="228"/>
      <c r="H484" s="228"/>
      <c r="M484" s="228"/>
      <c r="N484" s="228"/>
      <c r="O484" s="228"/>
      <c r="T484" s="228"/>
      <c r="U484" s="228"/>
      <c r="V484" s="228"/>
      <c r="AA484" s="228"/>
      <c r="AB484" s="228"/>
      <c r="AC484" s="228"/>
      <c r="AH484" s="228"/>
      <c r="AI484" s="228"/>
      <c r="AJ484" s="228"/>
    </row>
    <row r="485" spans="6:36" ht="13.5" customHeight="1">
      <c r="F485" s="228"/>
      <c r="G485" s="228"/>
      <c r="H485" s="228"/>
      <c r="M485" s="228"/>
      <c r="N485" s="228"/>
      <c r="O485" s="228"/>
      <c r="T485" s="228"/>
      <c r="U485" s="228"/>
      <c r="V485" s="228"/>
      <c r="AA485" s="228"/>
      <c r="AB485" s="228"/>
      <c r="AC485" s="228"/>
      <c r="AH485" s="228"/>
      <c r="AI485" s="228"/>
      <c r="AJ485" s="228"/>
    </row>
    <row r="486" spans="6:36" ht="13.5" customHeight="1">
      <c r="F486" s="228"/>
      <c r="G486" s="228"/>
      <c r="H486" s="228"/>
      <c r="M486" s="228"/>
      <c r="N486" s="228"/>
      <c r="O486" s="228"/>
      <c r="T486" s="228"/>
      <c r="U486" s="228"/>
      <c r="V486" s="228"/>
      <c r="AA486" s="228"/>
      <c r="AB486" s="228"/>
      <c r="AC486" s="228"/>
      <c r="AH486" s="228"/>
      <c r="AI486" s="228"/>
      <c r="AJ486" s="228"/>
    </row>
    <row r="487" spans="6:36" ht="13.5" customHeight="1">
      <c r="F487" s="228"/>
      <c r="G487" s="228"/>
      <c r="H487" s="228"/>
      <c r="M487" s="228"/>
      <c r="N487" s="228"/>
      <c r="O487" s="228"/>
      <c r="T487" s="228"/>
      <c r="U487" s="228"/>
      <c r="V487" s="228"/>
      <c r="AA487" s="228"/>
      <c r="AB487" s="228"/>
      <c r="AC487" s="228"/>
      <c r="AH487" s="228"/>
      <c r="AI487" s="228"/>
      <c r="AJ487" s="228"/>
    </row>
    <row r="488" spans="6:36" ht="13.5" customHeight="1">
      <c r="F488" s="228"/>
      <c r="G488" s="228"/>
      <c r="H488" s="228"/>
      <c r="M488" s="228"/>
      <c r="N488" s="228"/>
      <c r="O488" s="228"/>
      <c r="T488" s="228"/>
      <c r="U488" s="228"/>
      <c r="V488" s="228"/>
      <c r="AA488" s="228"/>
      <c r="AB488" s="228"/>
      <c r="AC488" s="228"/>
      <c r="AH488" s="228"/>
      <c r="AI488" s="228"/>
      <c r="AJ488" s="228"/>
    </row>
    <row r="489" spans="6:36" ht="13.5" customHeight="1">
      <c r="F489" s="228"/>
      <c r="G489" s="228"/>
      <c r="H489" s="228"/>
      <c r="M489" s="228"/>
      <c r="N489" s="228"/>
      <c r="O489" s="228"/>
      <c r="T489" s="228"/>
      <c r="U489" s="228"/>
      <c r="V489" s="228"/>
      <c r="AA489" s="228"/>
      <c r="AB489" s="228"/>
      <c r="AC489" s="228"/>
      <c r="AH489" s="228"/>
      <c r="AI489" s="228"/>
      <c r="AJ489" s="228"/>
    </row>
    <row r="490" spans="6:36" ht="13.5" customHeight="1">
      <c r="F490" s="228"/>
      <c r="G490" s="228"/>
      <c r="H490" s="228"/>
      <c r="M490" s="228"/>
      <c r="N490" s="228"/>
      <c r="O490" s="228"/>
      <c r="T490" s="228"/>
      <c r="U490" s="228"/>
      <c r="V490" s="228"/>
      <c r="AA490" s="228"/>
      <c r="AB490" s="228"/>
      <c r="AC490" s="228"/>
      <c r="AH490" s="228"/>
      <c r="AI490" s="228"/>
      <c r="AJ490" s="228"/>
    </row>
    <row r="491" spans="6:36" ht="13.5" customHeight="1">
      <c r="F491" s="228"/>
      <c r="G491" s="228"/>
      <c r="H491" s="228"/>
      <c r="M491" s="228"/>
      <c r="N491" s="228"/>
      <c r="O491" s="228"/>
      <c r="T491" s="228"/>
      <c r="U491" s="228"/>
      <c r="V491" s="228"/>
      <c r="AA491" s="228"/>
      <c r="AB491" s="228"/>
      <c r="AC491" s="228"/>
      <c r="AH491" s="228"/>
      <c r="AI491" s="228"/>
      <c r="AJ491" s="228"/>
    </row>
    <row r="492" spans="6:36" ht="13.5" customHeight="1">
      <c r="F492" s="228"/>
      <c r="G492" s="228"/>
      <c r="H492" s="228"/>
      <c r="M492" s="228"/>
      <c r="N492" s="228"/>
      <c r="O492" s="228"/>
      <c r="T492" s="228"/>
      <c r="U492" s="228"/>
      <c r="V492" s="228"/>
      <c r="AA492" s="228"/>
      <c r="AB492" s="228"/>
      <c r="AC492" s="228"/>
      <c r="AH492" s="228"/>
      <c r="AI492" s="228"/>
      <c r="AJ492" s="228"/>
    </row>
    <row r="493" spans="6:36" ht="13.5" customHeight="1">
      <c r="F493" s="228"/>
      <c r="G493" s="228"/>
      <c r="H493" s="228"/>
      <c r="M493" s="228"/>
      <c r="N493" s="228"/>
      <c r="O493" s="228"/>
      <c r="T493" s="228"/>
      <c r="U493" s="228"/>
      <c r="V493" s="228"/>
      <c r="AA493" s="228"/>
      <c r="AB493" s="228"/>
      <c r="AC493" s="228"/>
      <c r="AH493" s="228"/>
      <c r="AI493" s="228"/>
      <c r="AJ493" s="228"/>
    </row>
    <row r="494" spans="6:36" ht="13.5" customHeight="1">
      <c r="F494" s="228"/>
      <c r="G494" s="228"/>
      <c r="H494" s="228"/>
      <c r="M494" s="228"/>
      <c r="N494" s="228"/>
      <c r="O494" s="228"/>
      <c r="T494" s="228"/>
      <c r="U494" s="228"/>
      <c r="V494" s="228"/>
      <c r="AA494" s="228"/>
      <c r="AB494" s="228"/>
      <c r="AC494" s="228"/>
      <c r="AH494" s="228"/>
      <c r="AI494" s="228"/>
      <c r="AJ494" s="228"/>
    </row>
    <row r="495" spans="6:36" ht="13.5" customHeight="1">
      <c r="F495" s="228"/>
      <c r="G495" s="228"/>
      <c r="H495" s="228"/>
      <c r="M495" s="228"/>
      <c r="N495" s="228"/>
      <c r="O495" s="228"/>
      <c r="T495" s="228"/>
      <c r="U495" s="228"/>
      <c r="V495" s="228"/>
      <c r="AA495" s="228"/>
      <c r="AB495" s="228"/>
      <c r="AC495" s="228"/>
      <c r="AH495" s="228"/>
      <c r="AI495" s="228"/>
      <c r="AJ495" s="228"/>
    </row>
    <row r="496" spans="6:36" ht="13.5" customHeight="1">
      <c r="F496" s="228"/>
      <c r="G496" s="228"/>
      <c r="H496" s="228"/>
      <c r="M496" s="228"/>
      <c r="N496" s="228"/>
      <c r="O496" s="228"/>
      <c r="T496" s="228"/>
      <c r="U496" s="228"/>
      <c r="V496" s="228"/>
      <c r="AA496" s="228"/>
      <c r="AB496" s="228"/>
      <c r="AC496" s="228"/>
      <c r="AH496" s="228"/>
      <c r="AI496" s="228"/>
      <c r="AJ496" s="228"/>
    </row>
    <row r="497" spans="6:36" ht="13.5" customHeight="1">
      <c r="F497" s="228"/>
      <c r="G497" s="228"/>
      <c r="H497" s="228"/>
      <c r="M497" s="228"/>
      <c r="N497" s="228"/>
      <c r="O497" s="228"/>
      <c r="T497" s="228"/>
      <c r="U497" s="228"/>
      <c r="V497" s="228"/>
      <c r="AA497" s="228"/>
      <c r="AB497" s="228"/>
      <c r="AC497" s="228"/>
      <c r="AH497" s="228"/>
      <c r="AI497" s="228"/>
      <c r="AJ497" s="228"/>
    </row>
    <row r="498" spans="6:36" ht="13.5" customHeight="1">
      <c r="F498" s="228"/>
      <c r="G498" s="228"/>
      <c r="H498" s="228"/>
      <c r="M498" s="228"/>
      <c r="N498" s="228"/>
      <c r="O498" s="228"/>
      <c r="T498" s="228"/>
      <c r="U498" s="228"/>
      <c r="V498" s="228"/>
      <c r="AA498" s="228"/>
      <c r="AB498" s="228"/>
      <c r="AC498" s="228"/>
      <c r="AH498" s="228"/>
      <c r="AI498" s="228"/>
      <c r="AJ498" s="228"/>
    </row>
    <row r="499" spans="6:36" ht="13.5" customHeight="1">
      <c r="F499" s="228"/>
      <c r="G499" s="228"/>
      <c r="H499" s="228"/>
      <c r="M499" s="228"/>
      <c r="N499" s="228"/>
      <c r="O499" s="228"/>
      <c r="T499" s="228"/>
      <c r="U499" s="228"/>
      <c r="V499" s="228"/>
      <c r="AA499" s="228"/>
      <c r="AB499" s="228"/>
      <c r="AC499" s="228"/>
      <c r="AH499" s="228"/>
      <c r="AI499" s="228"/>
      <c r="AJ499" s="228"/>
    </row>
    <row r="500" spans="6:36" ht="13.5" customHeight="1">
      <c r="F500" s="228"/>
      <c r="G500" s="228"/>
      <c r="H500" s="228"/>
      <c r="M500" s="228"/>
      <c r="N500" s="228"/>
      <c r="O500" s="228"/>
      <c r="T500" s="228"/>
      <c r="U500" s="228"/>
      <c r="V500" s="228"/>
      <c r="AA500" s="228"/>
      <c r="AB500" s="228"/>
      <c r="AC500" s="228"/>
      <c r="AH500" s="228"/>
      <c r="AI500" s="228"/>
      <c r="AJ500" s="228"/>
    </row>
    <row r="501" spans="6:36" ht="13.5" customHeight="1">
      <c r="F501" s="228"/>
      <c r="G501" s="228"/>
      <c r="H501" s="228"/>
      <c r="M501" s="228"/>
      <c r="N501" s="228"/>
      <c r="O501" s="228"/>
      <c r="T501" s="228"/>
      <c r="U501" s="228"/>
      <c r="V501" s="228"/>
      <c r="AA501" s="228"/>
      <c r="AB501" s="228"/>
      <c r="AC501" s="228"/>
      <c r="AH501" s="228"/>
      <c r="AI501" s="228"/>
      <c r="AJ501" s="228"/>
    </row>
    <row r="502" spans="6:36" ht="13.5" customHeight="1">
      <c r="F502" s="228"/>
      <c r="G502" s="228"/>
      <c r="H502" s="228"/>
      <c r="M502" s="228"/>
      <c r="N502" s="228"/>
      <c r="O502" s="228"/>
      <c r="T502" s="228"/>
      <c r="U502" s="228"/>
      <c r="V502" s="228"/>
      <c r="AA502" s="228"/>
      <c r="AB502" s="228"/>
      <c r="AC502" s="228"/>
      <c r="AH502" s="228"/>
      <c r="AI502" s="228"/>
      <c r="AJ502" s="228"/>
    </row>
    <row r="503" spans="6:36" ht="13.5" customHeight="1">
      <c r="F503" s="228"/>
      <c r="G503" s="228"/>
      <c r="H503" s="228"/>
      <c r="M503" s="228"/>
      <c r="N503" s="228"/>
      <c r="O503" s="228"/>
      <c r="T503" s="228"/>
      <c r="U503" s="228"/>
      <c r="V503" s="228"/>
      <c r="AA503" s="228"/>
      <c r="AB503" s="228"/>
      <c r="AC503" s="228"/>
      <c r="AH503" s="228"/>
      <c r="AI503" s="228"/>
      <c r="AJ503" s="228"/>
    </row>
    <row r="504" spans="6:36" ht="13.5" customHeight="1">
      <c r="F504" s="228"/>
      <c r="G504" s="228"/>
      <c r="H504" s="228"/>
      <c r="M504" s="228"/>
      <c r="N504" s="228"/>
      <c r="O504" s="228"/>
      <c r="T504" s="228"/>
      <c r="U504" s="228"/>
      <c r="V504" s="228"/>
      <c r="AA504" s="228"/>
      <c r="AB504" s="228"/>
      <c r="AC504" s="228"/>
      <c r="AH504" s="228"/>
      <c r="AI504" s="228"/>
      <c r="AJ504" s="228"/>
    </row>
    <row r="505" spans="6:36" ht="13.5" customHeight="1">
      <c r="F505" s="228"/>
      <c r="G505" s="228"/>
      <c r="H505" s="228"/>
      <c r="M505" s="228"/>
      <c r="N505" s="228"/>
      <c r="O505" s="228"/>
      <c r="T505" s="228"/>
      <c r="U505" s="228"/>
      <c r="V505" s="228"/>
      <c r="AA505" s="228"/>
      <c r="AB505" s="228"/>
      <c r="AC505" s="228"/>
      <c r="AH505" s="228"/>
      <c r="AI505" s="228"/>
      <c r="AJ505" s="228"/>
    </row>
    <row r="506" spans="6:36" ht="13.5" customHeight="1">
      <c r="F506" s="228"/>
      <c r="G506" s="228"/>
      <c r="H506" s="228"/>
      <c r="M506" s="228"/>
      <c r="N506" s="228"/>
      <c r="O506" s="228"/>
      <c r="T506" s="228"/>
      <c r="U506" s="228"/>
      <c r="V506" s="228"/>
      <c r="AA506" s="228"/>
      <c r="AB506" s="228"/>
      <c r="AC506" s="228"/>
      <c r="AH506" s="228"/>
      <c r="AI506" s="228"/>
      <c r="AJ506" s="228"/>
    </row>
    <row r="507" spans="6:36" ht="13.5" customHeight="1">
      <c r="F507" s="228"/>
      <c r="G507" s="228"/>
      <c r="H507" s="228"/>
      <c r="M507" s="228"/>
      <c r="N507" s="228"/>
      <c r="O507" s="228"/>
      <c r="T507" s="228"/>
      <c r="U507" s="228"/>
      <c r="V507" s="228"/>
      <c r="AA507" s="228"/>
      <c r="AB507" s="228"/>
      <c r="AC507" s="228"/>
      <c r="AH507" s="228"/>
      <c r="AI507" s="228"/>
      <c r="AJ507" s="228"/>
    </row>
    <row r="508" spans="6:36" ht="13.5" customHeight="1">
      <c r="F508" s="228"/>
      <c r="G508" s="228"/>
      <c r="H508" s="228"/>
      <c r="M508" s="228"/>
      <c r="N508" s="228"/>
      <c r="O508" s="228"/>
      <c r="T508" s="228"/>
      <c r="U508" s="228"/>
      <c r="V508" s="228"/>
      <c r="AA508" s="228"/>
      <c r="AB508" s="228"/>
      <c r="AC508" s="228"/>
      <c r="AH508" s="228"/>
      <c r="AI508" s="228"/>
      <c r="AJ508" s="228"/>
    </row>
    <row r="509" spans="6:36" ht="13.5" customHeight="1">
      <c r="F509" s="228"/>
      <c r="G509" s="228"/>
      <c r="H509" s="228"/>
      <c r="M509" s="228"/>
      <c r="N509" s="228"/>
      <c r="O509" s="228"/>
      <c r="T509" s="228"/>
      <c r="U509" s="228"/>
      <c r="V509" s="228"/>
      <c r="AA509" s="228"/>
      <c r="AB509" s="228"/>
      <c r="AC509" s="228"/>
      <c r="AH509" s="228"/>
      <c r="AI509" s="228"/>
      <c r="AJ509" s="228"/>
    </row>
    <row r="510" spans="6:36" ht="13.5" customHeight="1">
      <c r="F510" s="228"/>
      <c r="G510" s="228"/>
      <c r="H510" s="228"/>
      <c r="M510" s="228"/>
      <c r="N510" s="228"/>
      <c r="O510" s="228"/>
      <c r="T510" s="228"/>
      <c r="U510" s="228"/>
      <c r="V510" s="228"/>
      <c r="AA510" s="228"/>
      <c r="AB510" s="228"/>
      <c r="AC510" s="228"/>
      <c r="AH510" s="228"/>
      <c r="AI510" s="228"/>
      <c r="AJ510" s="228"/>
    </row>
    <row r="511" spans="6:36" ht="13.5" customHeight="1">
      <c r="F511" s="228"/>
      <c r="G511" s="228"/>
      <c r="H511" s="228"/>
      <c r="M511" s="228"/>
      <c r="N511" s="228"/>
      <c r="O511" s="228"/>
      <c r="T511" s="228"/>
      <c r="U511" s="228"/>
      <c r="V511" s="228"/>
      <c r="AA511" s="228"/>
      <c r="AB511" s="228"/>
      <c r="AC511" s="228"/>
      <c r="AH511" s="228"/>
      <c r="AI511" s="228"/>
      <c r="AJ511" s="228"/>
    </row>
    <row r="512" spans="6:36" ht="13.5" customHeight="1">
      <c r="F512" s="228"/>
      <c r="G512" s="228"/>
      <c r="H512" s="228"/>
      <c r="M512" s="228"/>
      <c r="N512" s="228"/>
      <c r="O512" s="228"/>
      <c r="T512" s="228"/>
      <c r="U512" s="228"/>
      <c r="V512" s="228"/>
      <c r="AA512" s="228"/>
      <c r="AB512" s="228"/>
      <c r="AC512" s="228"/>
      <c r="AH512" s="228"/>
      <c r="AI512" s="228"/>
      <c r="AJ512" s="228"/>
    </row>
    <row r="513" spans="6:36" ht="13.5" customHeight="1">
      <c r="F513" s="228"/>
      <c r="G513" s="228"/>
      <c r="H513" s="228"/>
      <c r="M513" s="228"/>
      <c r="N513" s="228"/>
      <c r="O513" s="228"/>
      <c r="T513" s="228"/>
      <c r="U513" s="228"/>
      <c r="V513" s="228"/>
      <c r="AA513" s="228"/>
      <c r="AB513" s="228"/>
      <c r="AC513" s="228"/>
      <c r="AH513" s="228"/>
      <c r="AI513" s="228"/>
      <c r="AJ513" s="228"/>
    </row>
    <row r="514" spans="6:36" ht="13.5" customHeight="1">
      <c r="F514" s="228"/>
      <c r="G514" s="228"/>
      <c r="H514" s="228"/>
      <c r="M514" s="228"/>
      <c r="N514" s="228"/>
      <c r="O514" s="228"/>
      <c r="T514" s="228"/>
      <c r="U514" s="228"/>
      <c r="V514" s="228"/>
      <c r="AA514" s="228"/>
      <c r="AB514" s="228"/>
      <c r="AC514" s="228"/>
      <c r="AH514" s="228"/>
      <c r="AI514" s="228"/>
      <c r="AJ514" s="228"/>
    </row>
    <row r="515" spans="6:36" ht="13.5" customHeight="1">
      <c r="F515" s="228"/>
      <c r="G515" s="228"/>
      <c r="H515" s="228"/>
      <c r="M515" s="228"/>
      <c r="N515" s="228"/>
      <c r="O515" s="228"/>
      <c r="T515" s="228"/>
      <c r="U515" s="228"/>
      <c r="V515" s="228"/>
      <c r="AA515" s="228"/>
      <c r="AB515" s="228"/>
      <c r="AC515" s="228"/>
      <c r="AH515" s="228"/>
      <c r="AI515" s="228"/>
      <c r="AJ515" s="228"/>
    </row>
    <row r="516" spans="6:36" ht="13.5" customHeight="1">
      <c r="F516" s="228"/>
      <c r="G516" s="228"/>
      <c r="H516" s="228"/>
      <c r="M516" s="228"/>
      <c r="N516" s="228"/>
      <c r="O516" s="228"/>
      <c r="T516" s="228"/>
      <c r="U516" s="228"/>
      <c r="V516" s="228"/>
      <c r="AA516" s="228"/>
      <c r="AB516" s="228"/>
      <c r="AC516" s="228"/>
      <c r="AH516" s="228"/>
      <c r="AI516" s="228"/>
      <c r="AJ516" s="228"/>
    </row>
    <row r="517" spans="6:36" ht="13.5" customHeight="1">
      <c r="F517" s="228"/>
      <c r="G517" s="228"/>
      <c r="H517" s="228"/>
      <c r="M517" s="228"/>
      <c r="N517" s="228"/>
      <c r="O517" s="228"/>
      <c r="T517" s="228"/>
      <c r="U517" s="228"/>
      <c r="V517" s="228"/>
      <c r="AA517" s="228"/>
      <c r="AB517" s="228"/>
      <c r="AC517" s="228"/>
      <c r="AH517" s="228"/>
      <c r="AI517" s="228"/>
      <c r="AJ517" s="228"/>
    </row>
    <row r="518" spans="6:36" ht="13.5" customHeight="1">
      <c r="F518" s="228"/>
      <c r="G518" s="228"/>
      <c r="H518" s="228"/>
      <c r="M518" s="228"/>
      <c r="N518" s="228"/>
      <c r="O518" s="228"/>
      <c r="T518" s="228"/>
      <c r="U518" s="228"/>
      <c r="V518" s="228"/>
      <c r="AA518" s="228"/>
      <c r="AB518" s="228"/>
      <c r="AC518" s="228"/>
      <c r="AH518" s="228"/>
      <c r="AI518" s="228"/>
      <c r="AJ518" s="228"/>
    </row>
    <row r="519" spans="6:36" ht="13.5" customHeight="1">
      <c r="F519" s="228"/>
      <c r="G519" s="228"/>
      <c r="H519" s="228"/>
      <c r="M519" s="228"/>
      <c r="N519" s="228"/>
      <c r="O519" s="228"/>
      <c r="T519" s="228"/>
      <c r="U519" s="228"/>
      <c r="V519" s="228"/>
      <c r="AA519" s="228"/>
      <c r="AB519" s="228"/>
      <c r="AC519" s="228"/>
      <c r="AH519" s="228"/>
      <c r="AI519" s="228"/>
      <c r="AJ519" s="228"/>
    </row>
    <row r="520" spans="6:36" ht="13.5" customHeight="1">
      <c r="F520" s="228"/>
      <c r="G520" s="228"/>
      <c r="H520" s="228"/>
      <c r="M520" s="228"/>
      <c r="N520" s="228"/>
      <c r="O520" s="228"/>
      <c r="T520" s="228"/>
      <c r="U520" s="228"/>
      <c r="V520" s="228"/>
      <c r="AA520" s="228"/>
      <c r="AB520" s="228"/>
      <c r="AC520" s="228"/>
      <c r="AH520" s="228"/>
      <c r="AI520" s="228"/>
      <c r="AJ520" s="228"/>
    </row>
    <row r="521" spans="6:36" ht="13.5" customHeight="1">
      <c r="F521" s="228"/>
      <c r="G521" s="228"/>
      <c r="H521" s="228"/>
      <c r="M521" s="228"/>
      <c r="N521" s="228"/>
      <c r="O521" s="228"/>
      <c r="T521" s="228"/>
      <c r="U521" s="228"/>
      <c r="V521" s="228"/>
      <c r="AA521" s="228"/>
      <c r="AB521" s="228"/>
      <c r="AC521" s="228"/>
      <c r="AH521" s="228"/>
      <c r="AI521" s="228"/>
      <c r="AJ521" s="228"/>
    </row>
    <row r="522" spans="6:36" ht="13.5" customHeight="1">
      <c r="F522" s="228"/>
      <c r="G522" s="228"/>
      <c r="H522" s="228"/>
      <c r="M522" s="228"/>
      <c r="N522" s="228"/>
      <c r="O522" s="228"/>
      <c r="T522" s="228"/>
      <c r="U522" s="228"/>
      <c r="V522" s="228"/>
      <c r="AA522" s="228"/>
      <c r="AB522" s="228"/>
      <c r="AC522" s="228"/>
      <c r="AH522" s="228"/>
      <c r="AI522" s="228"/>
      <c r="AJ522" s="228"/>
    </row>
    <row r="523" spans="6:36" ht="13.5" customHeight="1">
      <c r="F523" s="228"/>
      <c r="G523" s="228"/>
      <c r="H523" s="228"/>
      <c r="M523" s="228"/>
      <c r="N523" s="228"/>
      <c r="O523" s="228"/>
      <c r="T523" s="228"/>
      <c r="U523" s="228"/>
      <c r="V523" s="228"/>
      <c r="AA523" s="228"/>
      <c r="AB523" s="228"/>
      <c r="AC523" s="228"/>
      <c r="AH523" s="228"/>
      <c r="AI523" s="228"/>
      <c r="AJ523" s="228"/>
    </row>
    <row r="524" spans="6:36" ht="13.5" customHeight="1">
      <c r="F524" s="228"/>
      <c r="G524" s="228"/>
      <c r="H524" s="228"/>
      <c r="M524" s="228"/>
      <c r="N524" s="228"/>
      <c r="O524" s="228"/>
      <c r="T524" s="228"/>
      <c r="U524" s="228"/>
      <c r="V524" s="228"/>
      <c r="AA524" s="228"/>
      <c r="AB524" s="228"/>
      <c r="AC524" s="228"/>
      <c r="AH524" s="228"/>
      <c r="AI524" s="228"/>
      <c r="AJ524" s="228"/>
    </row>
    <row r="525" spans="6:36" ht="13.5" customHeight="1">
      <c r="F525" s="228"/>
      <c r="G525" s="228"/>
      <c r="H525" s="228"/>
      <c r="M525" s="228"/>
      <c r="N525" s="228"/>
      <c r="O525" s="228"/>
      <c r="T525" s="228"/>
      <c r="U525" s="228"/>
      <c r="V525" s="228"/>
      <c r="AA525" s="228"/>
      <c r="AB525" s="228"/>
      <c r="AC525" s="228"/>
      <c r="AH525" s="228"/>
      <c r="AI525" s="228"/>
      <c r="AJ525" s="228"/>
    </row>
    <row r="526" spans="6:36" ht="13.5" customHeight="1">
      <c r="F526" s="228"/>
      <c r="G526" s="228"/>
      <c r="H526" s="228"/>
      <c r="M526" s="228"/>
      <c r="N526" s="228"/>
      <c r="O526" s="228"/>
      <c r="T526" s="228"/>
      <c r="U526" s="228"/>
      <c r="V526" s="228"/>
      <c r="AA526" s="228"/>
      <c r="AB526" s="228"/>
      <c r="AC526" s="228"/>
      <c r="AH526" s="228"/>
      <c r="AI526" s="228"/>
      <c r="AJ526" s="228"/>
    </row>
    <row r="527" spans="6:36" ht="13.5" customHeight="1">
      <c r="F527" s="228"/>
      <c r="G527" s="228"/>
      <c r="H527" s="228"/>
      <c r="M527" s="228"/>
      <c r="N527" s="228"/>
      <c r="O527" s="228"/>
      <c r="T527" s="228"/>
      <c r="U527" s="228"/>
      <c r="V527" s="228"/>
      <c r="AA527" s="228"/>
      <c r="AB527" s="228"/>
      <c r="AC527" s="228"/>
      <c r="AH527" s="228"/>
      <c r="AI527" s="228"/>
      <c r="AJ527" s="228"/>
    </row>
    <row r="528" spans="6:36" ht="13.5" customHeight="1">
      <c r="F528" s="228"/>
      <c r="G528" s="228"/>
      <c r="H528" s="228"/>
      <c r="M528" s="228"/>
      <c r="N528" s="228"/>
      <c r="O528" s="228"/>
      <c r="T528" s="228"/>
      <c r="U528" s="228"/>
      <c r="V528" s="228"/>
      <c r="AA528" s="228"/>
      <c r="AB528" s="228"/>
      <c r="AC528" s="228"/>
      <c r="AH528" s="228"/>
      <c r="AI528" s="228"/>
      <c r="AJ528" s="228"/>
    </row>
    <row r="529" spans="6:36" ht="13.5" customHeight="1">
      <c r="F529" s="228"/>
      <c r="G529" s="228"/>
      <c r="H529" s="228"/>
      <c r="M529" s="228"/>
      <c r="N529" s="228"/>
      <c r="O529" s="228"/>
      <c r="T529" s="228"/>
      <c r="U529" s="228"/>
      <c r="V529" s="228"/>
      <c r="AA529" s="228"/>
      <c r="AB529" s="228"/>
      <c r="AC529" s="228"/>
      <c r="AH529" s="228"/>
      <c r="AI529" s="228"/>
      <c r="AJ529" s="228"/>
    </row>
    <row r="530" spans="6:36" ht="13.5" customHeight="1">
      <c r="F530" s="228"/>
      <c r="G530" s="228"/>
      <c r="H530" s="228"/>
      <c r="M530" s="228"/>
      <c r="N530" s="228"/>
      <c r="O530" s="228"/>
      <c r="T530" s="228"/>
      <c r="U530" s="228"/>
      <c r="V530" s="228"/>
      <c r="AA530" s="228"/>
      <c r="AB530" s="228"/>
      <c r="AC530" s="228"/>
      <c r="AH530" s="228"/>
      <c r="AI530" s="228"/>
      <c r="AJ530" s="228"/>
    </row>
    <row r="531" spans="6:36" ht="13.5" customHeight="1">
      <c r="F531" s="228"/>
      <c r="G531" s="228"/>
      <c r="H531" s="228"/>
      <c r="M531" s="228"/>
      <c r="N531" s="228"/>
      <c r="O531" s="228"/>
      <c r="T531" s="228"/>
      <c r="U531" s="228"/>
      <c r="V531" s="228"/>
      <c r="AA531" s="228"/>
      <c r="AB531" s="228"/>
      <c r="AC531" s="228"/>
      <c r="AH531" s="228"/>
      <c r="AI531" s="228"/>
      <c r="AJ531" s="228"/>
    </row>
    <row r="532" spans="6:36" ht="13.5" customHeight="1">
      <c r="F532" s="228"/>
      <c r="G532" s="228"/>
      <c r="H532" s="228"/>
      <c r="M532" s="228"/>
      <c r="N532" s="228"/>
      <c r="O532" s="228"/>
      <c r="T532" s="228"/>
      <c r="U532" s="228"/>
      <c r="V532" s="228"/>
      <c r="AA532" s="228"/>
      <c r="AB532" s="228"/>
      <c r="AC532" s="228"/>
      <c r="AH532" s="228"/>
      <c r="AI532" s="228"/>
      <c r="AJ532" s="228"/>
    </row>
    <row r="533" spans="6:36" ht="13.5" customHeight="1">
      <c r="F533" s="228"/>
      <c r="G533" s="228"/>
      <c r="H533" s="228"/>
      <c r="M533" s="228"/>
      <c r="N533" s="228"/>
      <c r="O533" s="228"/>
      <c r="T533" s="228"/>
      <c r="U533" s="228"/>
      <c r="V533" s="228"/>
      <c r="AA533" s="228"/>
      <c r="AB533" s="228"/>
      <c r="AC533" s="228"/>
      <c r="AH533" s="228"/>
      <c r="AI533" s="228"/>
      <c r="AJ533" s="228"/>
    </row>
    <row r="534" spans="6:36" ht="13.5" customHeight="1">
      <c r="F534" s="228"/>
      <c r="G534" s="228"/>
      <c r="H534" s="228"/>
      <c r="M534" s="228"/>
      <c r="N534" s="228"/>
      <c r="O534" s="228"/>
      <c r="T534" s="228"/>
      <c r="U534" s="228"/>
      <c r="V534" s="228"/>
      <c r="AA534" s="228"/>
      <c r="AB534" s="228"/>
      <c r="AC534" s="228"/>
      <c r="AH534" s="228"/>
      <c r="AI534" s="228"/>
      <c r="AJ534" s="228"/>
    </row>
    <row r="535" spans="6:36" ht="13.5" customHeight="1">
      <c r="F535" s="228"/>
      <c r="G535" s="228"/>
      <c r="H535" s="228"/>
      <c r="M535" s="228"/>
      <c r="N535" s="228"/>
      <c r="O535" s="228"/>
      <c r="T535" s="228"/>
      <c r="U535" s="228"/>
      <c r="V535" s="228"/>
      <c r="AA535" s="228"/>
      <c r="AB535" s="228"/>
      <c r="AC535" s="228"/>
      <c r="AH535" s="228"/>
      <c r="AI535" s="228"/>
      <c r="AJ535" s="228"/>
    </row>
    <row r="536" spans="6:36" ht="13.5" customHeight="1">
      <c r="F536" s="228"/>
      <c r="G536" s="228"/>
      <c r="H536" s="228"/>
      <c r="M536" s="228"/>
      <c r="N536" s="228"/>
      <c r="O536" s="228"/>
      <c r="T536" s="228"/>
      <c r="U536" s="228"/>
      <c r="V536" s="228"/>
      <c r="AA536" s="228"/>
      <c r="AB536" s="228"/>
      <c r="AC536" s="228"/>
      <c r="AH536" s="228"/>
      <c r="AI536" s="228"/>
      <c r="AJ536" s="228"/>
    </row>
    <row r="537" spans="6:36" ht="13.5" customHeight="1">
      <c r="F537" s="228"/>
      <c r="G537" s="228"/>
      <c r="H537" s="228"/>
      <c r="M537" s="228"/>
      <c r="N537" s="228"/>
      <c r="O537" s="228"/>
      <c r="T537" s="228"/>
      <c r="U537" s="228"/>
      <c r="V537" s="228"/>
      <c r="AA537" s="228"/>
      <c r="AB537" s="228"/>
      <c r="AC537" s="228"/>
      <c r="AH537" s="228"/>
      <c r="AI537" s="228"/>
      <c r="AJ537" s="228"/>
    </row>
    <row r="538" spans="6:36" ht="13.5" customHeight="1">
      <c r="F538" s="228"/>
      <c r="G538" s="228"/>
      <c r="H538" s="228"/>
      <c r="M538" s="228"/>
      <c r="N538" s="228"/>
      <c r="O538" s="228"/>
      <c r="T538" s="228"/>
      <c r="U538" s="228"/>
      <c r="V538" s="228"/>
      <c r="AA538" s="228"/>
      <c r="AB538" s="228"/>
      <c r="AC538" s="228"/>
      <c r="AH538" s="228"/>
      <c r="AI538" s="228"/>
      <c r="AJ538" s="228"/>
    </row>
    <row r="539" spans="6:36" ht="13.5" customHeight="1">
      <c r="F539" s="228"/>
      <c r="G539" s="228"/>
      <c r="H539" s="228"/>
      <c r="M539" s="228"/>
      <c r="N539" s="228"/>
      <c r="O539" s="228"/>
      <c r="T539" s="228"/>
      <c r="U539" s="228"/>
      <c r="V539" s="228"/>
      <c r="AA539" s="228"/>
      <c r="AB539" s="228"/>
      <c r="AC539" s="228"/>
      <c r="AH539" s="228"/>
      <c r="AI539" s="228"/>
      <c r="AJ539" s="228"/>
    </row>
    <row r="540" spans="6:36" ht="13.5" customHeight="1">
      <c r="F540" s="228"/>
      <c r="G540" s="228"/>
      <c r="H540" s="228"/>
      <c r="M540" s="228"/>
      <c r="N540" s="228"/>
      <c r="O540" s="228"/>
      <c r="T540" s="228"/>
      <c r="U540" s="228"/>
      <c r="V540" s="228"/>
      <c r="AA540" s="228"/>
      <c r="AB540" s="228"/>
      <c r="AC540" s="228"/>
      <c r="AH540" s="228"/>
      <c r="AI540" s="228"/>
      <c r="AJ540" s="228"/>
    </row>
    <row r="541" spans="6:36" ht="13.5" customHeight="1">
      <c r="F541" s="228"/>
      <c r="G541" s="228"/>
      <c r="H541" s="228"/>
      <c r="M541" s="228"/>
      <c r="N541" s="228"/>
      <c r="O541" s="228"/>
      <c r="T541" s="228"/>
      <c r="U541" s="228"/>
      <c r="V541" s="228"/>
      <c r="AA541" s="228"/>
      <c r="AB541" s="228"/>
      <c r="AC541" s="228"/>
      <c r="AH541" s="228"/>
      <c r="AI541" s="228"/>
      <c r="AJ541" s="228"/>
    </row>
    <row r="542" spans="6:36" ht="13.5" customHeight="1">
      <c r="F542" s="228"/>
      <c r="G542" s="228"/>
      <c r="H542" s="228"/>
      <c r="M542" s="228"/>
      <c r="N542" s="228"/>
      <c r="O542" s="228"/>
      <c r="T542" s="228"/>
      <c r="U542" s="228"/>
      <c r="V542" s="228"/>
      <c r="AA542" s="228"/>
      <c r="AB542" s="228"/>
      <c r="AC542" s="228"/>
      <c r="AH542" s="228"/>
      <c r="AI542" s="228"/>
      <c r="AJ542" s="228"/>
    </row>
    <row r="543" spans="6:36" ht="13.5" customHeight="1">
      <c r="F543" s="228"/>
      <c r="G543" s="228"/>
      <c r="H543" s="228"/>
      <c r="M543" s="228"/>
      <c r="N543" s="228"/>
      <c r="O543" s="228"/>
      <c r="T543" s="228"/>
      <c r="U543" s="228"/>
      <c r="V543" s="228"/>
      <c r="AA543" s="228"/>
      <c r="AB543" s="228"/>
      <c r="AC543" s="228"/>
      <c r="AH543" s="228"/>
      <c r="AI543" s="228"/>
      <c r="AJ543" s="228"/>
    </row>
    <row r="544" spans="6:36" ht="13.5" customHeight="1">
      <c r="F544" s="228"/>
      <c r="G544" s="228"/>
      <c r="H544" s="228"/>
      <c r="M544" s="228"/>
      <c r="N544" s="228"/>
      <c r="O544" s="228"/>
      <c r="T544" s="228"/>
      <c r="U544" s="228"/>
      <c r="V544" s="228"/>
      <c r="AA544" s="228"/>
      <c r="AB544" s="228"/>
      <c r="AC544" s="228"/>
      <c r="AH544" s="228"/>
      <c r="AI544" s="228"/>
      <c r="AJ544" s="228"/>
    </row>
    <row r="545" spans="6:36" ht="13.5" customHeight="1">
      <c r="F545" s="228"/>
      <c r="G545" s="228"/>
      <c r="H545" s="228"/>
      <c r="M545" s="228"/>
      <c r="N545" s="228"/>
      <c r="O545" s="228"/>
      <c r="T545" s="228"/>
      <c r="U545" s="228"/>
      <c r="V545" s="228"/>
      <c r="AA545" s="228"/>
      <c r="AB545" s="228"/>
      <c r="AC545" s="228"/>
      <c r="AH545" s="228"/>
      <c r="AI545" s="228"/>
      <c r="AJ545" s="228"/>
    </row>
    <row r="546" spans="6:36" ht="13.5" customHeight="1">
      <c r="F546" s="228"/>
      <c r="G546" s="228"/>
      <c r="H546" s="228"/>
      <c r="M546" s="228"/>
      <c r="N546" s="228"/>
      <c r="O546" s="228"/>
      <c r="T546" s="228"/>
      <c r="U546" s="228"/>
      <c r="V546" s="228"/>
      <c r="AA546" s="228"/>
      <c r="AB546" s="228"/>
      <c r="AC546" s="228"/>
      <c r="AH546" s="228"/>
      <c r="AI546" s="228"/>
      <c r="AJ546" s="228"/>
    </row>
    <row r="547" spans="6:36" ht="13.5" customHeight="1">
      <c r="F547" s="228"/>
      <c r="G547" s="228"/>
      <c r="H547" s="228"/>
      <c r="M547" s="228"/>
      <c r="N547" s="228"/>
      <c r="O547" s="228"/>
      <c r="T547" s="228"/>
      <c r="U547" s="228"/>
      <c r="V547" s="228"/>
      <c r="AA547" s="228"/>
      <c r="AB547" s="228"/>
      <c r="AC547" s="228"/>
      <c r="AH547" s="228"/>
      <c r="AI547" s="228"/>
      <c r="AJ547" s="228"/>
    </row>
    <row r="548" spans="6:36" ht="13.5" customHeight="1">
      <c r="F548" s="228"/>
      <c r="G548" s="228"/>
      <c r="H548" s="228"/>
      <c r="M548" s="228"/>
      <c r="N548" s="228"/>
      <c r="O548" s="228"/>
      <c r="T548" s="228"/>
      <c r="U548" s="228"/>
      <c r="V548" s="228"/>
      <c r="AA548" s="228"/>
      <c r="AB548" s="228"/>
      <c r="AC548" s="228"/>
      <c r="AH548" s="228"/>
      <c r="AI548" s="228"/>
      <c r="AJ548" s="228"/>
    </row>
    <row r="549" spans="6:36" ht="13.5" customHeight="1">
      <c r="F549" s="228"/>
      <c r="G549" s="228"/>
      <c r="H549" s="228"/>
      <c r="M549" s="228"/>
      <c r="N549" s="228"/>
      <c r="O549" s="228"/>
      <c r="T549" s="228"/>
      <c r="U549" s="228"/>
      <c r="V549" s="228"/>
      <c r="AA549" s="228"/>
      <c r="AB549" s="228"/>
      <c r="AC549" s="228"/>
      <c r="AH549" s="228"/>
      <c r="AI549" s="228"/>
      <c r="AJ549" s="228"/>
    </row>
    <row r="550" spans="6:36" ht="13.5" customHeight="1">
      <c r="F550" s="228"/>
      <c r="G550" s="228"/>
      <c r="H550" s="228"/>
      <c r="M550" s="228"/>
      <c r="N550" s="228"/>
      <c r="O550" s="228"/>
      <c r="T550" s="228"/>
      <c r="U550" s="228"/>
      <c r="V550" s="228"/>
      <c r="AA550" s="228"/>
      <c r="AB550" s="228"/>
      <c r="AC550" s="228"/>
      <c r="AH550" s="228"/>
      <c r="AI550" s="228"/>
      <c r="AJ550" s="228"/>
    </row>
    <row r="551" spans="6:36" ht="13.5" customHeight="1">
      <c r="F551" s="228"/>
      <c r="G551" s="228"/>
      <c r="H551" s="228"/>
      <c r="M551" s="228"/>
      <c r="N551" s="228"/>
      <c r="O551" s="228"/>
      <c r="T551" s="228"/>
      <c r="U551" s="228"/>
      <c r="V551" s="228"/>
      <c r="AA551" s="228"/>
      <c r="AB551" s="228"/>
      <c r="AC551" s="228"/>
      <c r="AH551" s="228"/>
      <c r="AI551" s="228"/>
      <c r="AJ551" s="228"/>
    </row>
    <row r="552" spans="6:36" ht="13.5" customHeight="1">
      <c r="F552" s="228"/>
      <c r="G552" s="228"/>
      <c r="H552" s="228"/>
      <c r="M552" s="228"/>
      <c r="N552" s="228"/>
      <c r="O552" s="228"/>
      <c r="T552" s="228"/>
      <c r="U552" s="228"/>
      <c r="V552" s="228"/>
      <c r="AA552" s="228"/>
      <c r="AB552" s="228"/>
      <c r="AC552" s="228"/>
      <c r="AH552" s="228"/>
      <c r="AI552" s="228"/>
      <c r="AJ552" s="228"/>
    </row>
    <row r="553" spans="6:36" ht="13.5" customHeight="1">
      <c r="F553" s="228"/>
      <c r="G553" s="228"/>
      <c r="H553" s="228"/>
      <c r="M553" s="228"/>
      <c r="N553" s="228"/>
      <c r="O553" s="228"/>
      <c r="T553" s="228"/>
      <c r="U553" s="228"/>
      <c r="V553" s="228"/>
      <c r="AA553" s="228"/>
      <c r="AB553" s="228"/>
      <c r="AC553" s="228"/>
      <c r="AH553" s="228"/>
      <c r="AI553" s="228"/>
      <c r="AJ553" s="228"/>
    </row>
    <row r="554" spans="6:36" ht="13.5" customHeight="1">
      <c r="F554" s="228"/>
      <c r="G554" s="228"/>
      <c r="H554" s="228"/>
      <c r="M554" s="228"/>
      <c r="N554" s="228"/>
      <c r="O554" s="228"/>
      <c r="T554" s="228"/>
      <c r="U554" s="228"/>
      <c r="V554" s="228"/>
      <c r="AA554" s="228"/>
      <c r="AB554" s="228"/>
      <c r="AC554" s="228"/>
      <c r="AH554" s="228"/>
      <c r="AI554" s="228"/>
      <c r="AJ554" s="228"/>
    </row>
    <row r="555" spans="6:36" ht="13.5" customHeight="1">
      <c r="F555" s="228"/>
      <c r="G555" s="228"/>
      <c r="H555" s="228"/>
      <c r="M555" s="228"/>
      <c r="N555" s="228"/>
      <c r="O555" s="228"/>
      <c r="T555" s="228"/>
      <c r="U555" s="228"/>
      <c r="V555" s="228"/>
      <c r="AA555" s="228"/>
      <c r="AB555" s="228"/>
      <c r="AC555" s="228"/>
      <c r="AH555" s="228"/>
      <c r="AI555" s="228"/>
      <c r="AJ555" s="228"/>
    </row>
    <row r="556" spans="6:36" ht="13.5" customHeight="1">
      <c r="F556" s="228"/>
      <c r="G556" s="228"/>
      <c r="H556" s="228"/>
      <c r="M556" s="228"/>
      <c r="N556" s="228"/>
      <c r="O556" s="228"/>
      <c r="T556" s="228"/>
      <c r="U556" s="228"/>
      <c r="V556" s="228"/>
      <c r="AA556" s="228"/>
      <c r="AB556" s="228"/>
      <c r="AC556" s="228"/>
      <c r="AH556" s="228"/>
      <c r="AI556" s="228"/>
      <c r="AJ556" s="228"/>
    </row>
    <row r="557" spans="6:36" ht="13.5" customHeight="1">
      <c r="F557" s="228"/>
      <c r="G557" s="228"/>
      <c r="H557" s="228"/>
      <c r="M557" s="228"/>
      <c r="N557" s="228"/>
      <c r="O557" s="228"/>
      <c r="T557" s="228"/>
      <c r="U557" s="228"/>
      <c r="V557" s="228"/>
      <c r="AA557" s="228"/>
      <c r="AB557" s="228"/>
      <c r="AC557" s="228"/>
      <c r="AH557" s="228"/>
      <c r="AI557" s="228"/>
      <c r="AJ557" s="228"/>
    </row>
    <row r="558" spans="6:36" ht="13.5" customHeight="1">
      <c r="F558" s="228"/>
      <c r="G558" s="228"/>
      <c r="H558" s="228"/>
      <c r="M558" s="228"/>
      <c r="N558" s="228"/>
      <c r="O558" s="228"/>
      <c r="T558" s="228"/>
      <c r="U558" s="228"/>
      <c r="V558" s="228"/>
      <c r="AA558" s="228"/>
      <c r="AB558" s="228"/>
      <c r="AC558" s="228"/>
      <c r="AH558" s="228"/>
      <c r="AI558" s="228"/>
      <c r="AJ558" s="228"/>
    </row>
    <row r="559" spans="6:36" ht="13.5" customHeight="1">
      <c r="F559" s="228"/>
      <c r="G559" s="228"/>
      <c r="H559" s="228"/>
      <c r="M559" s="228"/>
      <c r="N559" s="228"/>
      <c r="O559" s="228"/>
      <c r="T559" s="228"/>
      <c r="U559" s="228"/>
      <c r="V559" s="228"/>
      <c r="AA559" s="228"/>
      <c r="AB559" s="228"/>
      <c r="AC559" s="228"/>
      <c r="AH559" s="228"/>
      <c r="AI559" s="228"/>
      <c r="AJ559" s="228"/>
    </row>
    <row r="560" spans="6:36" ht="13.5" customHeight="1">
      <c r="F560" s="228"/>
      <c r="G560" s="228"/>
      <c r="H560" s="228"/>
      <c r="M560" s="228"/>
      <c r="N560" s="228"/>
      <c r="O560" s="228"/>
      <c r="T560" s="228"/>
      <c r="U560" s="228"/>
      <c r="V560" s="228"/>
      <c r="AA560" s="228"/>
      <c r="AB560" s="228"/>
      <c r="AC560" s="228"/>
      <c r="AH560" s="228"/>
      <c r="AI560" s="228"/>
      <c r="AJ560" s="228"/>
    </row>
    <row r="561" spans="6:36" ht="13.5" customHeight="1">
      <c r="F561" s="228"/>
      <c r="G561" s="228"/>
      <c r="H561" s="228"/>
      <c r="M561" s="228"/>
      <c r="N561" s="228"/>
      <c r="O561" s="228"/>
      <c r="T561" s="228"/>
      <c r="U561" s="228"/>
      <c r="V561" s="228"/>
      <c r="AA561" s="228"/>
      <c r="AB561" s="228"/>
      <c r="AC561" s="228"/>
      <c r="AH561" s="228"/>
      <c r="AI561" s="228"/>
      <c r="AJ561" s="228"/>
    </row>
    <row r="562" spans="6:36" ht="13.5" customHeight="1">
      <c r="F562" s="228"/>
      <c r="G562" s="228"/>
      <c r="H562" s="228"/>
      <c r="M562" s="228"/>
      <c r="N562" s="228"/>
      <c r="O562" s="228"/>
      <c r="T562" s="228"/>
      <c r="U562" s="228"/>
      <c r="V562" s="228"/>
      <c r="AA562" s="228"/>
      <c r="AB562" s="228"/>
      <c r="AC562" s="228"/>
      <c r="AH562" s="228"/>
      <c r="AI562" s="228"/>
      <c r="AJ562" s="228"/>
    </row>
    <row r="563" spans="6:36" ht="13.5" customHeight="1">
      <c r="F563" s="228"/>
      <c r="G563" s="228"/>
      <c r="H563" s="228"/>
      <c r="M563" s="228"/>
      <c r="N563" s="228"/>
      <c r="O563" s="228"/>
      <c r="T563" s="228"/>
      <c r="U563" s="228"/>
      <c r="V563" s="228"/>
      <c r="AA563" s="228"/>
      <c r="AB563" s="228"/>
      <c r="AC563" s="228"/>
      <c r="AH563" s="228"/>
      <c r="AI563" s="228"/>
      <c r="AJ563" s="228"/>
    </row>
    <row r="564" spans="6:36" ht="13.5" customHeight="1">
      <c r="F564" s="228"/>
      <c r="G564" s="228"/>
      <c r="H564" s="228"/>
      <c r="M564" s="228"/>
      <c r="N564" s="228"/>
      <c r="O564" s="228"/>
      <c r="T564" s="228"/>
      <c r="U564" s="228"/>
      <c r="V564" s="228"/>
      <c r="AA564" s="228"/>
      <c r="AB564" s="228"/>
      <c r="AC564" s="228"/>
      <c r="AH564" s="228"/>
      <c r="AI564" s="228"/>
      <c r="AJ564" s="228"/>
    </row>
    <row r="565" spans="6:36" ht="13.5" customHeight="1">
      <c r="F565" s="228"/>
      <c r="G565" s="228"/>
      <c r="H565" s="228"/>
      <c r="M565" s="228"/>
      <c r="N565" s="228"/>
      <c r="O565" s="228"/>
      <c r="T565" s="228"/>
      <c r="U565" s="228"/>
      <c r="V565" s="228"/>
      <c r="AA565" s="228"/>
      <c r="AB565" s="228"/>
      <c r="AC565" s="228"/>
      <c r="AH565" s="228"/>
      <c r="AI565" s="228"/>
      <c r="AJ565" s="228"/>
    </row>
    <row r="566" spans="6:36" ht="13.5" customHeight="1">
      <c r="F566" s="228"/>
      <c r="G566" s="228"/>
      <c r="H566" s="228"/>
      <c r="M566" s="228"/>
      <c r="N566" s="228"/>
      <c r="O566" s="228"/>
      <c r="T566" s="228"/>
      <c r="U566" s="228"/>
      <c r="V566" s="228"/>
      <c r="AA566" s="228"/>
      <c r="AB566" s="228"/>
      <c r="AC566" s="228"/>
      <c r="AH566" s="228"/>
      <c r="AI566" s="228"/>
      <c r="AJ566" s="228"/>
    </row>
    <row r="567" spans="6:36" ht="13.5" customHeight="1">
      <c r="F567" s="228"/>
      <c r="G567" s="228"/>
      <c r="H567" s="228"/>
      <c r="M567" s="228"/>
      <c r="N567" s="228"/>
      <c r="O567" s="228"/>
      <c r="T567" s="228"/>
      <c r="U567" s="228"/>
      <c r="V567" s="228"/>
      <c r="AA567" s="228"/>
      <c r="AB567" s="228"/>
      <c r="AC567" s="228"/>
      <c r="AH567" s="228"/>
      <c r="AI567" s="228"/>
      <c r="AJ567" s="228"/>
    </row>
    <row r="568" spans="6:36" ht="13.5" customHeight="1">
      <c r="F568" s="228"/>
      <c r="G568" s="228"/>
      <c r="H568" s="228"/>
      <c r="M568" s="228"/>
      <c r="N568" s="228"/>
      <c r="O568" s="228"/>
      <c r="T568" s="228"/>
      <c r="U568" s="228"/>
      <c r="V568" s="228"/>
      <c r="AA568" s="228"/>
      <c r="AB568" s="228"/>
      <c r="AC568" s="228"/>
      <c r="AH568" s="228"/>
      <c r="AI568" s="228"/>
      <c r="AJ568" s="228"/>
    </row>
    <row r="569" spans="6:36" ht="13.5" customHeight="1">
      <c r="F569" s="228"/>
      <c r="G569" s="228"/>
      <c r="H569" s="228"/>
      <c r="M569" s="228"/>
      <c r="N569" s="228"/>
      <c r="O569" s="228"/>
      <c r="T569" s="228"/>
      <c r="U569" s="228"/>
      <c r="V569" s="228"/>
      <c r="AA569" s="228"/>
      <c r="AB569" s="228"/>
      <c r="AC569" s="228"/>
      <c r="AH569" s="228"/>
      <c r="AI569" s="228"/>
      <c r="AJ569" s="228"/>
    </row>
    <row r="570" spans="6:36" ht="13.5" customHeight="1">
      <c r="F570" s="228"/>
      <c r="G570" s="228"/>
      <c r="H570" s="228"/>
      <c r="M570" s="228"/>
      <c r="N570" s="228"/>
      <c r="O570" s="228"/>
      <c r="T570" s="228"/>
      <c r="U570" s="228"/>
      <c r="V570" s="228"/>
      <c r="AA570" s="228"/>
      <c r="AB570" s="228"/>
      <c r="AC570" s="228"/>
      <c r="AH570" s="228"/>
      <c r="AI570" s="228"/>
      <c r="AJ570" s="228"/>
    </row>
    <row r="571" spans="6:36" ht="13.5" customHeight="1">
      <c r="F571" s="228"/>
      <c r="G571" s="228"/>
      <c r="H571" s="228"/>
      <c r="M571" s="228"/>
      <c r="N571" s="228"/>
      <c r="O571" s="228"/>
      <c r="T571" s="228"/>
      <c r="U571" s="228"/>
      <c r="V571" s="228"/>
      <c r="AA571" s="228"/>
      <c r="AB571" s="228"/>
      <c r="AC571" s="228"/>
      <c r="AH571" s="228"/>
      <c r="AI571" s="228"/>
      <c r="AJ571" s="228"/>
    </row>
    <row r="572" spans="6:36" ht="13.5" customHeight="1">
      <c r="F572" s="228"/>
      <c r="G572" s="228"/>
      <c r="H572" s="228"/>
      <c r="M572" s="228"/>
      <c r="N572" s="228"/>
      <c r="O572" s="228"/>
      <c r="T572" s="228"/>
      <c r="U572" s="228"/>
      <c r="V572" s="228"/>
      <c r="AA572" s="228"/>
      <c r="AB572" s="228"/>
      <c r="AC572" s="228"/>
      <c r="AH572" s="228"/>
      <c r="AI572" s="228"/>
      <c r="AJ572" s="228"/>
    </row>
    <row r="573" spans="6:36" ht="13.5" customHeight="1">
      <c r="F573" s="228"/>
      <c r="G573" s="228"/>
      <c r="H573" s="228"/>
      <c r="M573" s="228"/>
      <c r="N573" s="228"/>
      <c r="O573" s="228"/>
      <c r="T573" s="228"/>
      <c r="U573" s="228"/>
      <c r="V573" s="228"/>
      <c r="AA573" s="228"/>
      <c r="AB573" s="228"/>
      <c r="AC573" s="228"/>
      <c r="AH573" s="228"/>
      <c r="AI573" s="228"/>
      <c r="AJ573" s="228"/>
    </row>
    <row r="574" spans="6:36" ht="13.5" customHeight="1">
      <c r="F574" s="228"/>
      <c r="G574" s="228"/>
      <c r="H574" s="228"/>
      <c r="M574" s="228"/>
      <c r="N574" s="228"/>
      <c r="O574" s="228"/>
      <c r="T574" s="228"/>
      <c r="U574" s="228"/>
      <c r="V574" s="228"/>
      <c r="AA574" s="228"/>
      <c r="AB574" s="228"/>
      <c r="AC574" s="228"/>
      <c r="AH574" s="228"/>
      <c r="AI574" s="228"/>
      <c r="AJ574" s="228"/>
    </row>
    <row r="575" spans="6:36" ht="13.5" customHeight="1">
      <c r="F575" s="228"/>
      <c r="G575" s="228"/>
      <c r="H575" s="228"/>
      <c r="M575" s="228"/>
      <c r="N575" s="228"/>
      <c r="O575" s="228"/>
      <c r="T575" s="228"/>
      <c r="U575" s="228"/>
      <c r="V575" s="228"/>
      <c r="AA575" s="228"/>
      <c r="AB575" s="228"/>
      <c r="AC575" s="228"/>
      <c r="AH575" s="228"/>
      <c r="AI575" s="228"/>
      <c r="AJ575" s="228"/>
    </row>
    <row r="576" spans="6:36" ht="13.5" customHeight="1">
      <c r="F576" s="228"/>
      <c r="G576" s="228"/>
      <c r="H576" s="228"/>
      <c r="M576" s="228"/>
      <c r="N576" s="228"/>
      <c r="O576" s="228"/>
      <c r="T576" s="228"/>
      <c r="U576" s="228"/>
      <c r="V576" s="228"/>
      <c r="AA576" s="228"/>
      <c r="AB576" s="228"/>
      <c r="AC576" s="228"/>
      <c r="AH576" s="228"/>
      <c r="AI576" s="228"/>
      <c r="AJ576" s="228"/>
    </row>
    <row r="577" spans="6:36" ht="13.5" customHeight="1">
      <c r="F577" s="228"/>
      <c r="G577" s="228"/>
      <c r="H577" s="228"/>
      <c r="M577" s="228"/>
      <c r="N577" s="228"/>
      <c r="O577" s="228"/>
      <c r="T577" s="228"/>
      <c r="U577" s="228"/>
      <c r="V577" s="228"/>
      <c r="AA577" s="228"/>
      <c r="AB577" s="228"/>
      <c r="AC577" s="228"/>
      <c r="AH577" s="228"/>
      <c r="AI577" s="228"/>
      <c r="AJ577" s="228"/>
    </row>
    <row r="578" spans="6:36" ht="13.5" customHeight="1">
      <c r="F578" s="228"/>
      <c r="G578" s="228"/>
      <c r="H578" s="228"/>
      <c r="M578" s="228"/>
      <c r="N578" s="228"/>
      <c r="O578" s="228"/>
      <c r="T578" s="228"/>
      <c r="U578" s="228"/>
      <c r="V578" s="228"/>
      <c r="AA578" s="228"/>
      <c r="AB578" s="228"/>
      <c r="AC578" s="228"/>
      <c r="AH578" s="228"/>
      <c r="AI578" s="228"/>
      <c r="AJ578" s="228"/>
    </row>
    <row r="579" spans="6:36" ht="13.5" customHeight="1">
      <c r="F579" s="228"/>
      <c r="G579" s="228"/>
      <c r="H579" s="228"/>
      <c r="M579" s="228"/>
      <c r="N579" s="228"/>
      <c r="O579" s="228"/>
      <c r="T579" s="228"/>
      <c r="U579" s="228"/>
      <c r="V579" s="228"/>
      <c r="AA579" s="228"/>
      <c r="AB579" s="228"/>
      <c r="AC579" s="228"/>
      <c r="AH579" s="228"/>
      <c r="AI579" s="228"/>
      <c r="AJ579" s="228"/>
    </row>
    <row r="580" spans="6:36" ht="13.5" customHeight="1">
      <c r="F580" s="228"/>
      <c r="G580" s="228"/>
      <c r="H580" s="228"/>
      <c r="M580" s="228"/>
      <c r="N580" s="228"/>
      <c r="O580" s="228"/>
      <c r="T580" s="228"/>
      <c r="U580" s="228"/>
      <c r="V580" s="228"/>
      <c r="AA580" s="228"/>
      <c r="AB580" s="228"/>
      <c r="AC580" s="228"/>
      <c r="AH580" s="228"/>
      <c r="AI580" s="228"/>
      <c r="AJ580" s="228"/>
    </row>
    <row r="581" spans="6:36" ht="13.5" customHeight="1">
      <c r="F581" s="228"/>
      <c r="G581" s="228"/>
      <c r="H581" s="228"/>
      <c r="M581" s="228"/>
      <c r="N581" s="228"/>
      <c r="O581" s="228"/>
      <c r="T581" s="228"/>
      <c r="U581" s="228"/>
      <c r="V581" s="228"/>
      <c r="AA581" s="228"/>
      <c r="AB581" s="228"/>
      <c r="AC581" s="228"/>
      <c r="AH581" s="228"/>
      <c r="AI581" s="228"/>
      <c r="AJ581" s="228"/>
    </row>
    <row r="582" spans="6:36" ht="13.5" customHeight="1">
      <c r="F582" s="228"/>
      <c r="G582" s="228"/>
      <c r="H582" s="228"/>
      <c r="M582" s="228"/>
      <c r="N582" s="228"/>
      <c r="O582" s="228"/>
      <c r="T582" s="228"/>
      <c r="U582" s="228"/>
      <c r="V582" s="228"/>
      <c r="AA582" s="228"/>
      <c r="AB582" s="228"/>
      <c r="AC582" s="228"/>
      <c r="AH582" s="228"/>
      <c r="AI582" s="228"/>
      <c r="AJ582" s="228"/>
    </row>
    <row r="583" spans="6:36" ht="13.5" customHeight="1">
      <c r="F583" s="228"/>
      <c r="G583" s="228"/>
      <c r="H583" s="228"/>
      <c r="M583" s="228"/>
      <c r="N583" s="228"/>
      <c r="O583" s="228"/>
      <c r="T583" s="228"/>
      <c r="U583" s="228"/>
      <c r="V583" s="228"/>
      <c r="AA583" s="228"/>
      <c r="AB583" s="228"/>
      <c r="AC583" s="228"/>
      <c r="AH583" s="228"/>
      <c r="AI583" s="228"/>
      <c r="AJ583" s="228"/>
    </row>
    <row r="584" spans="6:36" ht="13.5" customHeight="1">
      <c r="F584" s="228"/>
      <c r="G584" s="228"/>
      <c r="H584" s="228"/>
      <c r="M584" s="228"/>
      <c r="N584" s="228"/>
      <c r="O584" s="228"/>
      <c r="T584" s="228"/>
      <c r="U584" s="228"/>
      <c r="V584" s="228"/>
      <c r="AA584" s="228"/>
      <c r="AB584" s="228"/>
      <c r="AC584" s="228"/>
      <c r="AH584" s="228"/>
      <c r="AI584" s="228"/>
      <c r="AJ584" s="228"/>
    </row>
    <row r="585" spans="6:36" ht="13.5" customHeight="1">
      <c r="F585" s="228"/>
      <c r="G585" s="228"/>
      <c r="H585" s="228"/>
      <c r="M585" s="228"/>
      <c r="N585" s="228"/>
      <c r="O585" s="228"/>
      <c r="T585" s="228"/>
      <c r="U585" s="228"/>
      <c r="V585" s="228"/>
      <c r="AA585" s="228"/>
      <c r="AB585" s="228"/>
      <c r="AC585" s="228"/>
      <c r="AH585" s="228"/>
      <c r="AI585" s="228"/>
      <c r="AJ585" s="228"/>
    </row>
    <row r="586" spans="6:36" ht="13.5" customHeight="1">
      <c r="F586" s="228"/>
      <c r="G586" s="228"/>
      <c r="H586" s="228"/>
      <c r="M586" s="228"/>
      <c r="N586" s="228"/>
      <c r="O586" s="228"/>
      <c r="T586" s="228"/>
      <c r="U586" s="228"/>
      <c r="V586" s="228"/>
      <c r="AA586" s="228"/>
      <c r="AB586" s="228"/>
      <c r="AC586" s="228"/>
      <c r="AH586" s="228"/>
      <c r="AI586" s="228"/>
      <c r="AJ586" s="228"/>
    </row>
    <row r="587" spans="6:36" ht="13.5" customHeight="1">
      <c r="F587" s="228"/>
      <c r="G587" s="228"/>
      <c r="H587" s="228"/>
      <c r="M587" s="228"/>
      <c r="N587" s="228"/>
      <c r="O587" s="228"/>
      <c r="T587" s="228"/>
      <c r="U587" s="228"/>
      <c r="V587" s="228"/>
      <c r="AA587" s="228"/>
      <c r="AB587" s="228"/>
      <c r="AC587" s="228"/>
      <c r="AH587" s="228"/>
      <c r="AI587" s="228"/>
      <c r="AJ587" s="228"/>
    </row>
    <row r="588" spans="6:36" ht="13.5" customHeight="1">
      <c r="F588" s="228"/>
      <c r="G588" s="228"/>
      <c r="H588" s="228"/>
      <c r="M588" s="228"/>
      <c r="N588" s="228"/>
      <c r="O588" s="228"/>
      <c r="T588" s="228"/>
      <c r="U588" s="228"/>
      <c r="V588" s="228"/>
      <c r="AA588" s="228"/>
      <c r="AB588" s="228"/>
      <c r="AC588" s="228"/>
      <c r="AH588" s="228"/>
      <c r="AI588" s="228"/>
      <c r="AJ588" s="228"/>
    </row>
    <row r="589" spans="6:36" ht="13.5" customHeight="1">
      <c r="F589" s="228"/>
      <c r="G589" s="228"/>
      <c r="H589" s="228"/>
      <c r="M589" s="228"/>
      <c r="N589" s="228"/>
      <c r="O589" s="228"/>
      <c r="T589" s="228"/>
      <c r="U589" s="228"/>
      <c r="V589" s="228"/>
      <c r="AA589" s="228"/>
      <c r="AB589" s="228"/>
      <c r="AC589" s="228"/>
      <c r="AH589" s="228"/>
      <c r="AI589" s="228"/>
      <c r="AJ589" s="228"/>
    </row>
    <row r="590" spans="6:36" ht="13.5" customHeight="1">
      <c r="F590" s="228"/>
      <c r="G590" s="228"/>
      <c r="H590" s="228"/>
      <c r="M590" s="228"/>
      <c r="N590" s="228"/>
      <c r="O590" s="228"/>
      <c r="T590" s="228"/>
      <c r="U590" s="228"/>
      <c r="V590" s="228"/>
      <c r="AA590" s="228"/>
      <c r="AB590" s="228"/>
      <c r="AC590" s="228"/>
      <c r="AH590" s="228"/>
      <c r="AI590" s="228"/>
      <c r="AJ590" s="228"/>
    </row>
    <row r="591" spans="6:36" ht="13.5" customHeight="1">
      <c r="F591" s="228"/>
      <c r="G591" s="228"/>
      <c r="H591" s="228"/>
      <c r="M591" s="228"/>
      <c r="N591" s="228"/>
      <c r="O591" s="228"/>
      <c r="T591" s="228"/>
      <c r="U591" s="228"/>
      <c r="V591" s="228"/>
      <c r="AA591" s="228"/>
      <c r="AB591" s="228"/>
      <c r="AC591" s="228"/>
      <c r="AH591" s="228"/>
      <c r="AI591" s="228"/>
      <c r="AJ591" s="228"/>
    </row>
    <row r="592" spans="6:36" ht="13.5" customHeight="1">
      <c r="F592" s="228"/>
      <c r="G592" s="228"/>
      <c r="H592" s="228"/>
      <c r="M592" s="228"/>
      <c r="N592" s="228"/>
      <c r="O592" s="228"/>
      <c r="T592" s="228"/>
      <c r="U592" s="228"/>
      <c r="V592" s="228"/>
      <c r="AA592" s="228"/>
      <c r="AB592" s="228"/>
      <c r="AC592" s="228"/>
      <c r="AH592" s="228"/>
      <c r="AI592" s="228"/>
      <c r="AJ592" s="228"/>
    </row>
    <row r="593" spans="6:36" ht="13.5" customHeight="1">
      <c r="F593" s="228"/>
      <c r="G593" s="228"/>
      <c r="H593" s="228"/>
      <c r="M593" s="228"/>
      <c r="N593" s="228"/>
      <c r="O593" s="228"/>
      <c r="T593" s="228"/>
      <c r="U593" s="228"/>
      <c r="V593" s="228"/>
      <c r="AA593" s="228"/>
      <c r="AB593" s="228"/>
      <c r="AC593" s="228"/>
      <c r="AH593" s="228"/>
      <c r="AI593" s="228"/>
      <c r="AJ593" s="228"/>
    </row>
    <row r="594" spans="6:36" ht="13.5" customHeight="1">
      <c r="F594" s="228"/>
      <c r="G594" s="228"/>
      <c r="H594" s="228"/>
      <c r="M594" s="228"/>
      <c r="N594" s="228"/>
      <c r="O594" s="228"/>
      <c r="T594" s="228"/>
      <c r="U594" s="228"/>
      <c r="V594" s="228"/>
      <c r="AA594" s="228"/>
      <c r="AB594" s="228"/>
      <c r="AC594" s="228"/>
      <c r="AH594" s="228"/>
      <c r="AI594" s="228"/>
      <c r="AJ594" s="228"/>
    </row>
    <row r="595" spans="6:36" ht="13.5" customHeight="1">
      <c r="F595" s="228"/>
      <c r="G595" s="228"/>
      <c r="H595" s="228"/>
      <c r="M595" s="228"/>
      <c r="N595" s="228"/>
      <c r="O595" s="228"/>
      <c r="T595" s="228"/>
      <c r="U595" s="228"/>
      <c r="V595" s="228"/>
      <c r="AA595" s="228"/>
      <c r="AB595" s="228"/>
      <c r="AC595" s="228"/>
      <c r="AH595" s="228"/>
      <c r="AI595" s="228"/>
      <c r="AJ595" s="228"/>
    </row>
    <row r="596" spans="6:36" ht="13.5" customHeight="1">
      <c r="F596" s="228"/>
      <c r="G596" s="228"/>
      <c r="H596" s="228"/>
      <c r="M596" s="228"/>
      <c r="N596" s="228"/>
      <c r="O596" s="228"/>
      <c r="T596" s="228"/>
      <c r="U596" s="228"/>
      <c r="V596" s="228"/>
      <c r="AA596" s="228"/>
      <c r="AB596" s="228"/>
      <c r="AC596" s="228"/>
      <c r="AH596" s="228"/>
      <c r="AI596" s="228"/>
      <c r="AJ596" s="228"/>
    </row>
    <row r="597" spans="6:36" ht="13.5" customHeight="1">
      <c r="F597" s="228"/>
      <c r="G597" s="228"/>
      <c r="H597" s="228"/>
      <c r="M597" s="228"/>
      <c r="N597" s="228"/>
      <c r="O597" s="228"/>
      <c r="T597" s="228"/>
      <c r="U597" s="228"/>
      <c r="V597" s="228"/>
      <c r="AA597" s="228"/>
      <c r="AB597" s="228"/>
      <c r="AC597" s="228"/>
      <c r="AH597" s="228"/>
      <c r="AI597" s="228"/>
      <c r="AJ597" s="228"/>
    </row>
    <row r="598" spans="6:36" ht="13.5" customHeight="1">
      <c r="F598" s="228"/>
      <c r="G598" s="228"/>
      <c r="H598" s="228"/>
      <c r="M598" s="228"/>
      <c r="N598" s="228"/>
      <c r="O598" s="228"/>
      <c r="T598" s="228"/>
      <c r="U598" s="228"/>
      <c r="V598" s="228"/>
      <c r="AA598" s="228"/>
      <c r="AB598" s="228"/>
      <c r="AC598" s="228"/>
      <c r="AH598" s="228"/>
      <c r="AI598" s="228"/>
      <c r="AJ598" s="228"/>
    </row>
    <row r="599" spans="6:36" ht="13.5" customHeight="1">
      <c r="F599" s="228"/>
      <c r="G599" s="228"/>
      <c r="H599" s="228"/>
      <c r="M599" s="228"/>
      <c r="N599" s="228"/>
      <c r="O599" s="228"/>
      <c r="T599" s="228"/>
      <c r="U599" s="228"/>
      <c r="V599" s="228"/>
      <c r="AA599" s="228"/>
      <c r="AB599" s="228"/>
      <c r="AC599" s="228"/>
      <c r="AH599" s="228"/>
      <c r="AI599" s="228"/>
      <c r="AJ599" s="228"/>
    </row>
    <row r="600" spans="6:36" ht="13.5" customHeight="1">
      <c r="F600" s="228"/>
      <c r="G600" s="228"/>
      <c r="H600" s="228"/>
      <c r="M600" s="228"/>
      <c r="N600" s="228"/>
      <c r="O600" s="228"/>
      <c r="T600" s="228"/>
      <c r="U600" s="228"/>
      <c r="V600" s="228"/>
      <c r="AA600" s="228"/>
      <c r="AB600" s="228"/>
      <c r="AC600" s="228"/>
      <c r="AH600" s="228"/>
      <c r="AI600" s="228"/>
      <c r="AJ600" s="228"/>
    </row>
    <row r="601" spans="6:36" ht="13.5" customHeight="1">
      <c r="F601" s="228"/>
      <c r="G601" s="228"/>
      <c r="H601" s="228"/>
      <c r="M601" s="228"/>
      <c r="N601" s="228"/>
      <c r="O601" s="228"/>
      <c r="T601" s="228"/>
      <c r="U601" s="228"/>
      <c r="V601" s="228"/>
      <c r="AA601" s="228"/>
      <c r="AB601" s="228"/>
      <c r="AC601" s="228"/>
      <c r="AH601" s="228"/>
      <c r="AI601" s="228"/>
      <c r="AJ601" s="228"/>
    </row>
    <row r="602" spans="6:36" ht="13.5" customHeight="1">
      <c r="F602" s="228"/>
      <c r="G602" s="228"/>
      <c r="H602" s="228"/>
      <c r="M602" s="228"/>
      <c r="N602" s="228"/>
      <c r="O602" s="228"/>
      <c r="T602" s="228"/>
      <c r="U602" s="228"/>
      <c r="V602" s="228"/>
      <c r="AA602" s="228"/>
      <c r="AB602" s="228"/>
      <c r="AC602" s="228"/>
      <c r="AH602" s="228"/>
      <c r="AI602" s="228"/>
      <c r="AJ602" s="228"/>
    </row>
    <row r="603" spans="6:36" ht="13.5" customHeight="1">
      <c r="F603" s="228"/>
      <c r="G603" s="228"/>
      <c r="H603" s="228"/>
      <c r="M603" s="228"/>
      <c r="N603" s="228"/>
      <c r="O603" s="228"/>
      <c r="T603" s="228"/>
      <c r="U603" s="228"/>
      <c r="V603" s="228"/>
      <c r="AA603" s="228"/>
      <c r="AB603" s="228"/>
      <c r="AC603" s="228"/>
      <c r="AH603" s="228"/>
      <c r="AI603" s="228"/>
      <c r="AJ603" s="228"/>
    </row>
    <row r="604" spans="6:36" ht="13.5" customHeight="1">
      <c r="F604" s="228"/>
      <c r="G604" s="228"/>
      <c r="H604" s="228"/>
      <c r="M604" s="228"/>
      <c r="N604" s="228"/>
      <c r="O604" s="228"/>
      <c r="T604" s="228"/>
      <c r="U604" s="228"/>
      <c r="V604" s="228"/>
      <c r="AA604" s="228"/>
      <c r="AB604" s="228"/>
      <c r="AC604" s="228"/>
      <c r="AH604" s="228"/>
      <c r="AI604" s="228"/>
      <c r="AJ604" s="228"/>
    </row>
    <row r="605" spans="6:36" ht="13.5" customHeight="1">
      <c r="F605" s="228"/>
      <c r="G605" s="228"/>
      <c r="H605" s="228"/>
      <c r="M605" s="228"/>
      <c r="N605" s="228"/>
      <c r="O605" s="228"/>
      <c r="T605" s="228"/>
      <c r="U605" s="228"/>
      <c r="V605" s="228"/>
      <c r="AA605" s="228"/>
      <c r="AB605" s="228"/>
      <c r="AC605" s="228"/>
      <c r="AH605" s="228"/>
      <c r="AI605" s="228"/>
      <c r="AJ605" s="228"/>
    </row>
    <row r="606" spans="6:36" ht="13.5" customHeight="1">
      <c r="F606" s="228"/>
      <c r="G606" s="228"/>
      <c r="H606" s="228"/>
      <c r="M606" s="228"/>
      <c r="N606" s="228"/>
      <c r="O606" s="228"/>
      <c r="T606" s="228"/>
      <c r="U606" s="228"/>
      <c r="V606" s="228"/>
      <c r="AA606" s="228"/>
      <c r="AB606" s="228"/>
      <c r="AC606" s="228"/>
      <c r="AH606" s="228"/>
      <c r="AI606" s="228"/>
      <c r="AJ606" s="228"/>
    </row>
    <row r="607" spans="6:36" ht="13.5" customHeight="1">
      <c r="F607" s="228"/>
      <c r="G607" s="228"/>
      <c r="H607" s="228"/>
      <c r="M607" s="228"/>
      <c r="N607" s="228"/>
      <c r="O607" s="228"/>
      <c r="T607" s="228"/>
      <c r="U607" s="228"/>
      <c r="V607" s="228"/>
      <c r="AA607" s="228"/>
      <c r="AB607" s="228"/>
      <c r="AC607" s="228"/>
      <c r="AH607" s="228"/>
      <c r="AI607" s="228"/>
      <c r="AJ607" s="228"/>
    </row>
    <row r="608" spans="6:36" ht="13.5" customHeight="1">
      <c r="F608" s="228"/>
      <c r="G608" s="228"/>
      <c r="H608" s="228"/>
      <c r="M608" s="228"/>
      <c r="N608" s="228"/>
      <c r="O608" s="228"/>
      <c r="T608" s="228"/>
      <c r="U608" s="228"/>
      <c r="V608" s="228"/>
      <c r="AA608" s="228"/>
      <c r="AB608" s="228"/>
      <c r="AC608" s="228"/>
      <c r="AH608" s="228"/>
      <c r="AI608" s="228"/>
      <c r="AJ608" s="228"/>
    </row>
    <row r="609" spans="6:36" ht="13.5" customHeight="1">
      <c r="F609" s="228"/>
      <c r="G609" s="228"/>
      <c r="H609" s="228"/>
      <c r="M609" s="228"/>
      <c r="N609" s="228"/>
      <c r="O609" s="228"/>
      <c r="T609" s="228"/>
      <c r="U609" s="228"/>
      <c r="V609" s="228"/>
      <c r="AA609" s="228"/>
      <c r="AB609" s="228"/>
      <c r="AC609" s="228"/>
      <c r="AH609" s="228"/>
      <c r="AI609" s="228"/>
      <c r="AJ609" s="228"/>
    </row>
    <row r="610" spans="6:36" ht="13.5" customHeight="1">
      <c r="F610" s="228"/>
      <c r="G610" s="228"/>
      <c r="H610" s="228"/>
      <c r="M610" s="228"/>
      <c r="N610" s="228"/>
      <c r="O610" s="228"/>
      <c r="T610" s="228"/>
      <c r="U610" s="228"/>
      <c r="V610" s="228"/>
      <c r="AA610" s="228"/>
      <c r="AB610" s="228"/>
      <c r="AC610" s="228"/>
      <c r="AH610" s="228"/>
      <c r="AI610" s="228"/>
      <c r="AJ610" s="228"/>
    </row>
    <row r="611" spans="6:36" ht="13.5" customHeight="1">
      <c r="F611" s="228"/>
      <c r="G611" s="228"/>
      <c r="H611" s="228"/>
      <c r="M611" s="228"/>
      <c r="N611" s="228"/>
      <c r="O611" s="228"/>
      <c r="T611" s="228"/>
      <c r="U611" s="228"/>
      <c r="V611" s="228"/>
      <c r="AA611" s="228"/>
      <c r="AB611" s="228"/>
      <c r="AC611" s="228"/>
      <c r="AH611" s="228"/>
      <c r="AI611" s="228"/>
      <c r="AJ611" s="228"/>
    </row>
    <row r="612" spans="6:36" ht="13.5" customHeight="1">
      <c r="F612" s="228"/>
      <c r="G612" s="228"/>
      <c r="H612" s="228"/>
      <c r="M612" s="228"/>
      <c r="N612" s="228"/>
      <c r="O612" s="228"/>
      <c r="T612" s="228"/>
      <c r="U612" s="228"/>
      <c r="V612" s="228"/>
      <c r="AA612" s="228"/>
      <c r="AB612" s="228"/>
      <c r="AC612" s="228"/>
      <c r="AH612" s="228"/>
      <c r="AI612" s="228"/>
      <c r="AJ612" s="228"/>
    </row>
    <row r="613" spans="6:36" ht="13.5" customHeight="1">
      <c r="F613" s="228"/>
      <c r="G613" s="228"/>
      <c r="H613" s="228"/>
      <c r="M613" s="228"/>
      <c r="N613" s="228"/>
      <c r="O613" s="228"/>
      <c r="T613" s="228"/>
      <c r="U613" s="228"/>
      <c r="V613" s="228"/>
      <c r="AA613" s="228"/>
      <c r="AB613" s="228"/>
      <c r="AC613" s="228"/>
      <c r="AH613" s="228"/>
      <c r="AI613" s="228"/>
      <c r="AJ613" s="228"/>
    </row>
    <row r="614" spans="6:36" ht="13.5" customHeight="1">
      <c r="F614" s="228"/>
      <c r="G614" s="228"/>
      <c r="H614" s="228"/>
      <c r="M614" s="228"/>
      <c r="N614" s="228"/>
      <c r="O614" s="228"/>
      <c r="T614" s="228"/>
      <c r="U614" s="228"/>
      <c r="V614" s="228"/>
      <c r="AA614" s="228"/>
      <c r="AB614" s="228"/>
      <c r="AC614" s="228"/>
      <c r="AH614" s="228"/>
      <c r="AI614" s="228"/>
      <c r="AJ614" s="228"/>
    </row>
    <row r="615" spans="6:36" ht="13.5" customHeight="1">
      <c r="F615" s="228"/>
      <c r="G615" s="228"/>
      <c r="H615" s="228"/>
      <c r="M615" s="228"/>
      <c r="N615" s="228"/>
      <c r="O615" s="228"/>
      <c r="T615" s="228"/>
      <c r="U615" s="228"/>
      <c r="V615" s="228"/>
      <c r="AA615" s="228"/>
      <c r="AB615" s="228"/>
      <c r="AC615" s="228"/>
      <c r="AH615" s="228"/>
      <c r="AI615" s="228"/>
      <c r="AJ615" s="228"/>
    </row>
    <row r="616" spans="6:36" ht="13.5" customHeight="1">
      <c r="F616" s="228"/>
      <c r="G616" s="228"/>
      <c r="H616" s="228"/>
      <c r="M616" s="228"/>
      <c r="N616" s="228"/>
      <c r="O616" s="228"/>
      <c r="T616" s="228"/>
      <c r="U616" s="228"/>
      <c r="V616" s="228"/>
      <c r="AA616" s="228"/>
      <c r="AB616" s="228"/>
      <c r="AC616" s="228"/>
      <c r="AH616" s="228"/>
      <c r="AI616" s="228"/>
      <c r="AJ616" s="228"/>
    </row>
    <row r="617" spans="6:36" ht="13.5" customHeight="1">
      <c r="F617" s="228"/>
      <c r="G617" s="228"/>
      <c r="H617" s="228"/>
      <c r="M617" s="228"/>
      <c r="N617" s="228"/>
      <c r="O617" s="228"/>
      <c r="T617" s="228"/>
      <c r="U617" s="228"/>
      <c r="V617" s="228"/>
      <c r="AA617" s="228"/>
      <c r="AB617" s="228"/>
      <c r="AC617" s="228"/>
      <c r="AH617" s="228"/>
      <c r="AI617" s="228"/>
      <c r="AJ617" s="228"/>
    </row>
    <row r="618" spans="6:36" ht="13.5" customHeight="1">
      <c r="F618" s="228"/>
      <c r="G618" s="228"/>
      <c r="H618" s="228"/>
      <c r="M618" s="228"/>
      <c r="N618" s="228"/>
      <c r="O618" s="228"/>
      <c r="T618" s="228"/>
      <c r="U618" s="228"/>
      <c r="V618" s="228"/>
      <c r="AA618" s="228"/>
      <c r="AB618" s="228"/>
      <c r="AC618" s="228"/>
      <c r="AH618" s="228"/>
      <c r="AI618" s="228"/>
      <c r="AJ618" s="228"/>
    </row>
    <row r="619" spans="6:36" ht="13.5" customHeight="1">
      <c r="F619" s="228"/>
      <c r="G619" s="228"/>
      <c r="H619" s="228"/>
      <c r="M619" s="228"/>
      <c r="N619" s="228"/>
      <c r="O619" s="228"/>
      <c r="T619" s="228"/>
      <c r="U619" s="228"/>
      <c r="V619" s="228"/>
      <c r="AA619" s="228"/>
      <c r="AB619" s="228"/>
      <c r="AC619" s="228"/>
      <c r="AH619" s="228"/>
      <c r="AI619" s="228"/>
      <c r="AJ619" s="228"/>
    </row>
    <row r="620" spans="6:36" ht="13.5" customHeight="1">
      <c r="F620" s="228"/>
      <c r="G620" s="228"/>
      <c r="H620" s="228"/>
      <c r="M620" s="228"/>
      <c r="N620" s="228"/>
      <c r="O620" s="228"/>
      <c r="T620" s="228"/>
      <c r="U620" s="228"/>
      <c r="V620" s="228"/>
      <c r="AA620" s="228"/>
      <c r="AB620" s="228"/>
      <c r="AC620" s="228"/>
      <c r="AH620" s="228"/>
      <c r="AI620" s="228"/>
      <c r="AJ620" s="228"/>
    </row>
    <row r="621" spans="6:36" ht="13.5" customHeight="1">
      <c r="F621" s="228"/>
      <c r="G621" s="228"/>
      <c r="H621" s="228"/>
      <c r="M621" s="228"/>
      <c r="N621" s="228"/>
      <c r="O621" s="228"/>
      <c r="T621" s="228"/>
      <c r="U621" s="228"/>
      <c r="V621" s="228"/>
      <c r="AA621" s="228"/>
      <c r="AB621" s="228"/>
      <c r="AC621" s="228"/>
      <c r="AH621" s="228"/>
      <c r="AI621" s="228"/>
      <c r="AJ621" s="228"/>
    </row>
    <row r="622" spans="6:36" ht="13.5" customHeight="1">
      <c r="F622" s="228"/>
      <c r="G622" s="228"/>
      <c r="H622" s="228"/>
      <c r="M622" s="228"/>
      <c r="N622" s="228"/>
      <c r="O622" s="228"/>
      <c r="T622" s="228"/>
      <c r="U622" s="228"/>
      <c r="V622" s="228"/>
      <c r="AA622" s="228"/>
      <c r="AB622" s="228"/>
      <c r="AC622" s="228"/>
      <c r="AH622" s="228"/>
      <c r="AI622" s="228"/>
      <c r="AJ622" s="228"/>
    </row>
    <row r="623" spans="6:36" ht="13.5" customHeight="1">
      <c r="F623" s="228"/>
      <c r="G623" s="228"/>
      <c r="H623" s="228"/>
      <c r="M623" s="228"/>
      <c r="N623" s="228"/>
      <c r="O623" s="228"/>
      <c r="T623" s="228"/>
      <c r="U623" s="228"/>
      <c r="V623" s="228"/>
      <c r="AA623" s="228"/>
      <c r="AB623" s="228"/>
      <c r="AC623" s="228"/>
      <c r="AH623" s="228"/>
      <c r="AI623" s="228"/>
      <c r="AJ623" s="228"/>
    </row>
    <row r="624" spans="6:36" ht="13.5" customHeight="1">
      <c r="F624" s="228"/>
      <c r="G624" s="228"/>
      <c r="H624" s="228"/>
      <c r="M624" s="228"/>
      <c r="N624" s="228"/>
      <c r="O624" s="228"/>
      <c r="T624" s="228"/>
      <c r="U624" s="228"/>
      <c r="V624" s="228"/>
      <c r="AA624" s="228"/>
      <c r="AB624" s="228"/>
      <c r="AC624" s="228"/>
      <c r="AH624" s="228"/>
      <c r="AI624" s="228"/>
      <c r="AJ624" s="228"/>
    </row>
    <row r="625" spans="6:36" ht="13.5" customHeight="1">
      <c r="F625" s="228"/>
      <c r="G625" s="228"/>
      <c r="H625" s="228"/>
      <c r="M625" s="228"/>
      <c r="N625" s="228"/>
      <c r="O625" s="228"/>
      <c r="T625" s="228"/>
      <c r="U625" s="228"/>
      <c r="V625" s="228"/>
      <c r="AA625" s="228"/>
      <c r="AB625" s="228"/>
      <c r="AC625" s="228"/>
      <c r="AH625" s="228"/>
      <c r="AI625" s="228"/>
      <c r="AJ625" s="228"/>
    </row>
    <row r="626" spans="6:36" ht="13.5" customHeight="1">
      <c r="F626" s="228"/>
      <c r="G626" s="228"/>
      <c r="H626" s="228"/>
      <c r="M626" s="228"/>
      <c r="N626" s="228"/>
      <c r="O626" s="228"/>
      <c r="T626" s="228"/>
      <c r="U626" s="228"/>
      <c r="V626" s="228"/>
      <c r="AA626" s="228"/>
      <c r="AB626" s="228"/>
      <c r="AC626" s="228"/>
      <c r="AH626" s="228"/>
      <c r="AI626" s="228"/>
      <c r="AJ626" s="228"/>
    </row>
    <row r="627" spans="6:36" ht="13.5" customHeight="1">
      <c r="F627" s="228"/>
      <c r="G627" s="228"/>
      <c r="H627" s="228"/>
      <c r="M627" s="228"/>
      <c r="N627" s="228"/>
      <c r="O627" s="228"/>
      <c r="T627" s="228"/>
      <c r="U627" s="228"/>
      <c r="V627" s="228"/>
      <c r="AA627" s="228"/>
      <c r="AB627" s="228"/>
      <c r="AC627" s="228"/>
      <c r="AH627" s="228"/>
      <c r="AI627" s="228"/>
      <c r="AJ627" s="228"/>
    </row>
    <row r="628" spans="6:36" ht="13.5" customHeight="1">
      <c r="F628" s="228"/>
      <c r="G628" s="228"/>
      <c r="H628" s="228"/>
      <c r="M628" s="228"/>
      <c r="N628" s="228"/>
      <c r="O628" s="228"/>
      <c r="T628" s="228"/>
      <c r="U628" s="228"/>
      <c r="V628" s="228"/>
      <c r="AA628" s="228"/>
      <c r="AB628" s="228"/>
      <c r="AC628" s="228"/>
      <c r="AH628" s="228"/>
      <c r="AI628" s="228"/>
      <c r="AJ628" s="228"/>
    </row>
    <row r="629" spans="6:36" ht="13.5" customHeight="1">
      <c r="F629" s="228"/>
      <c r="G629" s="228"/>
      <c r="H629" s="228"/>
      <c r="M629" s="228"/>
      <c r="N629" s="228"/>
      <c r="O629" s="228"/>
      <c r="T629" s="228"/>
      <c r="U629" s="228"/>
      <c r="V629" s="228"/>
      <c r="AA629" s="228"/>
      <c r="AB629" s="228"/>
      <c r="AC629" s="228"/>
      <c r="AH629" s="228"/>
      <c r="AI629" s="228"/>
      <c r="AJ629" s="228"/>
    </row>
    <row r="630" spans="6:36" ht="13.5" customHeight="1">
      <c r="F630" s="228"/>
      <c r="G630" s="228"/>
      <c r="H630" s="228"/>
      <c r="M630" s="228"/>
      <c r="N630" s="228"/>
      <c r="O630" s="228"/>
      <c r="T630" s="228"/>
      <c r="U630" s="228"/>
      <c r="V630" s="228"/>
      <c r="AA630" s="228"/>
      <c r="AB630" s="228"/>
      <c r="AC630" s="228"/>
      <c r="AH630" s="228"/>
      <c r="AI630" s="228"/>
      <c r="AJ630" s="228"/>
    </row>
    <row r="631" spans="6:36" ht="13.5" customHeight="1">
      <c r="F631" s="228"/>
      <c r="G631" s="228"/>
      <c r="H631" s="228"/>
      <c r="M631" s="228"/>
      <c r="N631" s="228"/>
      <c r="O631" s="228"/>
      <c r="T631" s="228"/>
      <c r="U631" s="228"/>
      <c r="V631" s="228"/>
      <c r="AA631" s="228"/>
      <c r="AB631" s="228"/>
      <c r="AC631" s="228"/>
      <c r="AH631" s="228"/>
      <c r="AI631" s="228"/>
      <c r="AJ631" s="228"/>
    </row>
    <row r="632" spans="6:36" ht="13.5" customHeight="1">
      <c r="F632" s="228"/>
      <c r="G632" s="228"/>
      <c r="H632" s="228"/>
      <c r="M632" s="228"/>
      <c r="N632" s="228"/>
      <c r="O632" s="228"/>
      <c r="T632" s="228"/>
      <c r="U632" s="228"/>
      <c r="V632" s="228"/>
      <c r="AA632" s="228"/>
      <c r="AB632" s="228"/>
      <c r="AC632" s="228"/>
      <c r="AH632" s="228"/>
      <c r="AI632" s="228"/>
      <c r="AJ632" s="228"/>
    </row>
    <row r="633" spans="6:36" ht="13.5" customHeight="1">
      <c r="F633" s="228"/>
      <c r="G633" s="228"/>
      <c r="H633" s="228"/>
      <c r="M633" s="228"/>
      <c r="N633" s="228"/>
      <c r="O633" s="228"/>
      <c r="T633" s="228"/>
      <c r="U633" s="228"/>
      <c r="V633" s="228"/>
      <c r="AA633" s="228"/>
      <c r="AB633" s="228"/>
      <c r="AC633" s="228"/>
      <c r="AH633" s="228"/>
      <c r="AI633" s="228"/>
      <c r="AJ633" s="228"/>
    </row>
    <row r="634" spans="6:36" ht="13.5" customHeight="1">
      <c r="F634" s="228"/>
      <c r="G634" s="228"/>
      <c r="H634" s="228"/>
      <c r="M634" s="228"/>
      <c r="N634" s="228"/>
      <c r="O634" s="228"/>
      <c r="T634" s="228"/>
      <c r="U634" s="228"/>
      <c r="V634" s="228"/>
      <c r="AA634" s="228"/>
      <c r="AB634" s="228"/>
      <c r="AC634" s="228"/>
      <c r="AH634" s="228"/>
      <c r="AI634" s="228"/>
      <c r="AJ634" s="228"/>
    </row>
    <row r="635" spans="6:36" ht="13.5" customHeight="1">
      <c r="F635" s="228"/>
      <c r="G635" s="228"/>
      <c r="H635" s="228"/>
      <c r="M635" s="228"/>
      <c r="N635" s="228"/>
      <c r="O635" s="228"/>
      <c r="T635" s="228"/>
      <c r="U635" s="228"/>
      <c r="V635" s="228"/>
      <c r="AA635" s="228"/>
      <c r="AB635" s="228"/>
      <c r="AC635" s="228"/>
      <c r="AH635" s="228"/>
      <c r="AI635" s="228"/>
      <c r="AJ635" s="228"/>
    </row>
    <row r="636" spans="6:36" ht="13.5" customHeight="1">
      <c r="F636" s="228"/>
      <c r="G636" s="228"/>
      <c r="H636" s="228"/>
      <c r="M636" s="228"/>
      <c r="N636" s="228"/>
      <c r="O636" s="228"/>
      <c r="T636" s="228"/>
      <c r="U636" s="228"/>
      <c r="V636" s="228"/>
      <c r="AA636" s="228"/>
      <c r="AB636" s="228"/>
      <c r="AC636" s="228"/>
      <c r="AH636" s="228"/>
      <c r="AI636" s="228"/>
      <c r="AJ636" s="228"/>
    </row>
    <row r="637" spans="6:36" ht="13.5" customHeight="1">
      <c r="F637" s="228"/>
      <c r="G637" s="228"/>
      <c r="H637" s="228"/>
      <c r="M637" s="228"/>
      <c r="N637" s="228"/>
      <c r="O637" s="228"/>
      <c r="T637" s="228"/>
      <c r="U637" s="228"/>
      <c r="V637" s="228"/>
      <c r="AA637" s="228"/>
      <c r="AB637" s="228"/>
      <c r="AC637" s="228"/>
      <c r="AH637" s="228"/>
      <c r="AI637" s="228"/>
      <c r="AJ637" s="228"/>
    </row>
    <row r="638" spans="6:36" ht="13.5" customHeight="1">
      <c r="F638" s="228"/>
      <c r="G638" s="228"/>
      <c r="H638" s="228"/>
      <c r="M638" s="228"/>
      <c r="N638" s="228"/>
      <c r="O638" s="228"/>
      <c r="T638" s="228"/>
      <c r="U638" s="228"/>
      <c r="V638" s="228"/>
      <c r="AA638" s="228"/>
      <c r="AB638" s="228"/>
      <c r="AC638" s="228"/>
      <c r="AH638" s="228"/>
      <c r="AI638" s="228"/>
      <c r="AJ638" s="228"/>
    </row>
    <row r="639" spans="6:36" ht="13.5" customHeight="1">
      <c r="F639" s="228"/>
      <c r="G639" s="228"/>
      <c r="H639" s="228"/>
      <c r="M639" s="228"/>
      <c r="N639" s="228"/>
      <c r="O639" s="228"/>
      <c r="T639" s="228"/>
      <c r="U639" s="228"/>
      <c r="V639" s="228"/>
      <c r="AA639" s="228"/>
      <c r="AB639" s="228"/>
      <c r="AC639" s="228"/>
      <c r="AH639" s="228"/>
      <c r="AI639" s="228"/>
      <c r="AJ639" s="228"/>
    </row>
    <row r="640" spans="6:36" ht="13.5" customHeight="1">
      <c r="F640" s="228"/>
      <c r="G640" s="228"/>
      <c r="H640" s="228"/>
      <c r="M640" s="228"/>
      <c r="N640" s="228"/>
      <c r="O640" s="228"/>
      <c r="T640" s="228"/>
      <c r="U640" s="228"/>
      <c r="V640" s="228"/>
      <c r="AA640" s="228"/>
      <c r="AB640" s="228"/>
      <c r="AC640" s="228"/>
      <c r="AH640" s="228"/>
      <c r="AI640" s="228"/>
      <c r="AJ640" s="228"/>
    </row>
    <row r="641" spans="6:36" ht="13.5" customHeight="1">
      <c r="F641" s="228"/>
      <c r="G641" s="228"/>
      <c r="H641" s="228"/>
      <c r="M641" s="228"/>
      <c r="N641" s="228"/>
      <c r="O641" s="228"/>
      <c r="T641" s="228"/>
      <c r="U641" s="228"/>
      <c r="V641" s="228"/>
      <c r="AA641" s="228"/>
      <c r="AB641" s="228"/>
      <c r="AC641" s="228"/>
      <c r="AH641" s="228"/>
      <c r="AI641" s="228"/>
      <c r="AJ641" s="228"/>
    </row>
    <row r="642" spans="6:36" ht="13.5" customHeight="1">
      <c r="F642" s="228"/>
      <c r="G642" s="228"/>
      <c r="H642" s="228"/>
      <c r="M642" s="228"/>
      <c r="N642" s="228"/>
      <c r="O642" s="228"/>
      <c r="T642" s="228"/>
      <c r="U642" s="228"/>
      <c r="V642" s="228"/>
      <c r="AA642" s="228"/>
      <c r="AB642" s="228"/>
      <c r="AC642" s="228"/>
      <c r="AH642" s="228"/>
      <c r="AI642" s="228"/>
      <c r="AJ642" s="228"/>
    </row>
    <row r="643" spans="6:36" ht="13.5" customHeight="1">
      <c r="F643" s="228"/>
      <c r="G643" s="228"/>
      <c r="H643" s="228"/>
      <c r="M643" s="228"/>
      <c r="N643" s="228"/>
      <c r="O643" s="228"/>
      <c r="T643" s="228"/>
      <c r="U643" s="228"/>
      <c r="V643" s="228"/>
      <c r="AA643" s="228"/>
      <c r="AB643" s="228"/>
      <c r="AC643" s="228"/>
      <c r="AH643" s="228"/>
      <c r="AI643" s="228"/>
      <c r="AJ643" s="228"/>
    </row>
    <row r="644" spans="6:36" ht="13.5" customHeight="1">
      <c r="F644" s="228"/>
      <c r="G644" s="228"/>
      <c r="H644" s="228"/>
      <c r="M644" s="228"/>
      <c r="N644" s="228"/>
      <c r="O644" s="228"/>
      <c r="T644" s="228"/>
      <c r="U644" s="228"/>
      <c r="V644" s="228"/>
      <c r="AA644" s="228"/>
      <c r="AB644" s="228"/>
      <c r="AC644" s="228"/>
      <c r="AH644" s="228"/>
      <c r="AI644" s="228"/>
      <c r="AJ644" s="228"/>
    </row>
    <row r="645" spans="6:36" ht="13.5" customHeight="1">
      <c r="F645" s="228"/>
      <c r="G645" s="228"/>
      <c r="H645" s="228"/>
      <c r="M645" s="228"/>
      <c r="N645" s="228"/>
      <c r="O645" s="228"/>
      <c r="T645" s="228"/>
      <c r="U645" s="228"/>
      <c r="V645" s="228"/>
      <c r="AA645" s="228"/>
      <c r="AB645" s="228"/>
      <c r="AC645" s="228"/>
      <c r="AH645" s="228"/>
      <c r="AI645" s="228"/>
      <c r="AJ645" s="228"/>
    </row>
    <row r="646" spans="6:36" ht="13.5" customHeight="1">
      <c r="F646" s="228"/>
      <c r="G646" s="228"/>
      <c r="H646" s="228"/>
      <c r="M646" s="228"/>
      <c r="N646" s="228"/>
      <c r="O646" s="228"/>
      <c r="T646" s="228"/>
      <c r="U646" s="228"/>
      <c r="V646" s="228"/>
      <c r="AA646" s="228"/>
      <c r="AB646" s="228"/>
      <c r="AC646" s="228"/>
      <c r="AH646" s="228"/>
      <c r="AI646" s="228"/>
      <c r="AJ646" s="228"/>
    </row>
    <row r="647" spans="6:36" ht="13.5" customHeight="1">
      <c r="F647" s="228"/>
      <c r="G647" s="228"/>
      <c r="H647" s="228"/>
      <c r="M647" s="228"/>
      <c r="N647" s="228"/>
      <c r="O647" s="228"/>
      <c r="T647" s="228"/>
      <c r="U647" s="228"/>
      <c r="V647" s="228"/>
      <c r="AA647" s="228"/>
      <c r="AB647" s="228"/>
      <c r="AC647" s="228"/>
      <c r="AH647" s="228"/>
      <c r="AI647" s="228"/>
      <c r="AJ647" s="228"/>
    </row>
    <row r="648" spans="6:36" ht="13.5" customHeight="1">
      <c r="F648" s="228"/>
      <c r="G648" s="228"/>
      <c r="H648" s="228"/>
      <c r="M648" s="228"/>
      <c r="N648" s="228"/>
      <c r="O648" s="228"/>
      <c r="T648" s="228"/>
      <c r="U648" s="228"/>
      <c r="V648" s="228"/>
      <c r="AA648" s="228"/>
      <c r="AB648" s="228"/>
      <c r="AC648" s="228"/>
      <c r="AH648" s="228"/>
      <c r="AI648" s="228"/>
      <c r="AJ648" s="228"/>
    </row>
    <row r="649" spans="6:36" ht="13.5" customHeight="1">
      <c r="F649" s="228"/>
      <c r="G649" s="228"/>
      <c r="H649" s="228"/>
      <c r="M649" s="228"/>
      <c r="N649" s="228"/>
      <c r="O649" s="228"/>
      <c r="T649" s="228"/>
      <c r="U649" s="228"/>
      <c r="V649" s="228"/>
      <c r="AA649" s="228"/>
      <c r="AB649" s="228"/>
      <c r="AC649" s="228"/>
      <c r="AH649" s="228"/>
      <c r="AI649" s="228"/>
      <c r="AJ649" s="228"/>
    </row>
    <row r="650" spans="6:36" ht="13.5" customHeight="1">
      <c r="F650" s="228"/>
      <c r="G650" s="228"/>
      <c r="H650" s="228"/>
      <c r="M650" s="228"/>
      <c r="N650" s="228"/>
      <c r="O650" s="228"/>
      <c r="T650" s="228"/>
      <c r="U650" s="228"/>
      <c r="V650" s="228"/>
      <c r="AA650" s="228"/>
      <c r="AB650" s="228"/>
      <c r="AC650" s="228"/>
      <c r="AH650" s="228"/>
      <c r="AI650" s="228"/>
      <c r="AJ650" s="228"/>
    </row>
    <row r="651" spans="6:36" ht="13.5" customHeight="1">
      <c r="F651" s="228"/>
      <c r="G651" s="228"/>
      <c r="H651" s="228"/>
      <c r="M651" s="228"/>
      <c r="N651" s="228"/>
      <c r="O651" s="228"/>
      <c r="T651" s="228"/>
      <c r="U651" s="228"/>
      <c r="V651" s="228"/>
      <c r="AA651" s="228"/>
      <c r="AB651" s="228"/>
      <c r="AC651" s="228"/>
      <c r="AH651" s="228"/>
      <c r="AI651" s="228"/>
      <c r="AJ651" s="228"/>
    </row>
    <row r="652" spans="6:36" ht="13.5" customHeight="1">
      <c r="F652" s="228"/>
      <c r="G652" s="228"/>
      <c r="H652" s="228"/>
      <c r="M652" s="228"/>
      <c r="N652" s="228"/>
      <c r="O652" s="228"/>
      <c r="T652" s="228"/>
      <c r="U652" s="228"/>
      <c r="V652" s="228"/>
      <c r="AA652" s="228"/>
      <c r="AB652" s="228"/>
      <c r="AC652" s="228"/>
      <c r="AH652" s="228"/>
      <c r="AI652" s="228"/>
      <c r="AJ652" s="228"/>
    </row>
    <row r="653" spans="6:36" ht="13.5" customHeight="1">
      <c r="F653" s="228"/>
      <c r="G653" s="228"/>
      <c r="H653" s="228"/>
      <c r="M653" s="228"/>
      <c r="N653" s="228"/>
      <c r="O653" s="228"/>
      <c r="T653" s="228"/>
      <c r="U653" s="228"/>
      <c r="V653" s="228"/>
      <c r="AA653" s="228"/>
      <c r="AB653" s="228"/>
      <c r="AC653" s="228"/>
      <c r="AH653" s="228"/>
      <c r="AI653" s="228"/>
      <c r="AJ653" s="228"/>
    </row>
    <row r="654" spans="6:36" ht="13.5" customHeight="1">
      <c r="F654" s="228"/>
      <c r="G654" s="228"/>
      <c r="H654" s="228"/>
      <c r="M654" s="228"/>
      <c r="N654" s="228"/>
      <c r="O654" s="228"/>
      <c r="T654" s="228"/>
      <c r="U654" s="228"/>
      <c r="V654" s="228"/>
      <c r="AA654" s="228"/>
      <c r="AB654" s="228"/>
      <c r="AC654" s="228"/>
      <c r="AH654" s="228"/>
      <c r="AI654" s="228"/>
      <c r="AJ654" s="228"/>
    </row>
    <row r="655" spans="6:36" ht="13.5" customHeight="1">
      <c r="F655" s="228"/>
      <c r="G655" s="228"/>
      <c r="H655" s="228"/>
      <c r="M655" s="228"/>
      <c r="N655" s="228"/>
      <c r="O655" s="228"/>
      <c r="T655" s="228"/>
      <c r="U655" s="228"/>
      <c r="V655" s="228"/>
      <c r="AA655" s="228"/>
      <c r="AB655" s="228"/>
      <c r="AC655" s="228"/>
      <c r="AH655" s="228"/>
      <c r="AI655" s="228"/>
      <c r="AJ655" s="228"/>
    </row>
    <row r="656" spans="6:36" ht="13.5" customHeight="1">
      <c r="F656" s="228"/>
      <c r="G656" s="228"/>
      <c r="H656" s="228"/>
      <c r="M656" s="228"/>
      <c r="N656" s="228"/>
      <c r="O656" s="228"/>
      <c r="T656" s="228"/>
      <c r="U656" s="228"/>
      <c r="V656" s="228"/>
      <c r="AA656" s="228"/>
      <c r="AB656" s="228"/>
      <c r="AC656" s="228"/>
      <c r="AH656" s="228"/>
      <c r="AI656" s="228"/>
      <c r="AJ656" s="228"/>
    </row>
    <row r="657" spans="6:36" ht="13.5" customHeight="1">
      <c r="F657" s="228"/>
      <c r="G657" s="228"/>
      <c r="H657" s="228"/>
      <c r="M657" s="228"/>
      <c r="N657" s="228"/>
      <c r="O657" s="228"/>
      <c r="T657" s="228"/>
      <c r="U657" s="228"/>
      <c r="V657" s="228"/>
      <c r="AA657" s="228"/>
      <c r="AB657" s="228"/>
      <c r="AC657" s="228"/>
      <c r="AH657" s="228"/>
      <c r="AI657" s="228"/>
      <c r="AJ657" s="228"/>
    </row>
    <row r="658" spans="6:36" ht="13.5" customHeight="1">
      <c r="F658" s="228"/>
      <c r="G658" s="228"/>
      <c r="H658" s="228"/>
      <c r="M658" s="228"/>
      <c r="N658" s="228"/>
      <c r="O658" s="228"/>
      <c r="T658" s="228"/>
      <c r="U658" s="228"/>
      <c r="V658" s="228"/>
      <c r="AA658" s="228"/>
      <c r="AB658" s="228"/>
      <c r="AC658" s="228"/>
      <c r="AH658" s="228"/>
      <c r="AI658" s="228"/>
      <c r="AJ658" s="228"/>
    </row>
    <row r="659" spans="6:36" ht="13.5" customHeight="1">
      <c r="F659" s="228"/>
      <c r="G659" s="228"/>
      <c r="H659" s="228"/>
      <c r="M659" s="228"/>
      <c r="N659" s="228"/>
      <c r="O659" s="228"/>
      <c r="T659" s="228"/>
      <c r="U659" s="228"/>
      <c r="V659" s="228"/>
      <c r="AA659" s="228"/>
      <c r="AB659" s="228"/>
      <c r="AC659" s="228"/>
      <c r="AH659" s="228"/>
      <c r="AI659" s="228"/>
      <c r="AJ659" s="228"/>
    </row>
    <row r="660" spans="6:36" ht="13.5" customHeight="1">
      <c r="F660" s="228"/>
      <c r="G660" s="228"/>
      <c r="H660" s="228"/>
      <c r="M660" s="228"/>
      <c r="N660" s="228"/>
      <c r="O660" s="228"/>
      <c r="T660" s="228"/>
      <c r="U660" s="228"/>
      <c r="V660" s="228"/>
      <c r="AA660" s="228"/>
      <c r="AB660" s="228"/>
      <c r="AC660" s="228"/>
      <c r="AH660" s="228"/>
      <c r="AI660" s="228"/>
      <c r="AJ660" s="228"/>
    </row>
    <row r="661" spans="6:36" ht="13.5" customHeight="1">
      <c r="F661" s="228"/>
      <c r="G661" s="228"/>
      <c r="H661" s="228"/>
      <c r="M661" s="228"/>
      <c r="N661" s="228"/>
      <c r="O661" s="228"/>
      <c r="T661" s="228"/>
      <c r="U661" s="228"/>
      <c r="V661" s="228"/>
      <c r="AA661" s="228"/>
      <c r="AB661" s="228"/>
      <c r="AC661" s="228"/>
      <c r="AH661" s="228"/>
      <c r="AI661" s="228"/>
      <c r="AJ661" s="228"/>
    </row>
    <row r="662" spans="6:36" ht="13.5" customHeight="1">
      <c r="F662" s="228"/>
      <c r="G662" s="228"/>
      <c r="H662" s="228"/>
      <c r="M662" s="228"/>
      <c r="N662" s="228"/>
      <c r="O662" s="228"/>
      <c r="T662" s="228"/>
      <c r="U662" s="228"/>
      <c r="V662" s="228"/>
      <c r="AA662" s="228"/>
      <c r="AB662" s="228"/>
      <c r="AC662" s="228"/>
      <c r="AH662" s="228"/>
      <c r="AI662" s="228"/>
      <c r="AJ662" s="228"/>
    </row>
    <row r="663" spans="6:36" ht="13.5" customHeight="1">
      <c r="F663" s="228"/>
      <c r="G663" s="228"/>
      <c r="H663" s="228"/>
      <c r="M663" s="228"/>
      <c r="N663" s="228"/>
      <c r="O663" s="228"/>
      <c r="T663" s="228"/>
      <c r="U663" s="228"/>
      <c r="V663" s="228"/>
      <c r="AA663" s="228"/>
      <c r="AB663" s="228"/>
      <c r="AC663" s="228"/>
      <c r="AH663" s="228"/>
      <c r="AI663" s="228"/>
      <c r="AJ663" s="228"/>
    </row>
    <row r="664" spans="6:36" ht="13.5" customHeight="1">
      <c r="F664" s="228"/>
      <c r="G664" s="228"/>
      <c r="H664" s="228"/>
      <c r="M664" s="228"/>
      <c r="N664" s="228"/>
      <c r="O664" s="228"/>
      <c r="T664" s="228"/>
      <c r="U664" s="228"/>
      <c r="V664" s="228"/>
      <c r="AA664" s="228"/>
      <c r="AB664" s="228"/>
      <c r="AC664" s="228"/>
      <c r="AH664" s="228"/>
      <c r="AI664" s="228"/>
      <c r="AJ664" s="228"/>
    </row>
    <row r="665" spans="6:36" ht="13.5" customHeight="1">
      <c r="F665" s="228"/>
      <c r="G665" s="228"/>
      <c r="H665" s="228"/>
      <c r="M665" s="228"/>
      <c r="N665" s="228"/>
      <c r="O665" s="228"/>
      <c r="T665" s="228"/>
      <c r="U665" s="228"/>
      <c r="V665" s="228"/>
      <c r="AA665" s="228"/>
      <c r="AB665" s="228"/>
      <c r="AC665" s="228"/>
      <c r="AH665" s="228"/>
      <c r="AI665" s="228"/>
      <c r="AJ665" s="228"/>
    </row>
    <row r="666" spans="6:36" ht="13.5" customHeight="1">
      <c r="F666" s="228"/>
      <c r="G666" s="228"/>
      <c r="H666" s="228"/>
      <c r="M666" s="228"/>
      <c r="N666" s="228"/>
      <c r="O666" s="228"/>
      <c r="T666" s="228"/>
      <c r="U666" s="228"/>
      <c r="V666" s="228"/>
      <c r="AA666" s="228"/>
      <c r="AB666" s="228"/>
      <c r="AC666" s="228"/>
      <c r="AH666" s="228"/>
      <c r="AI666" s="228"/>
      <c r="AJ666" s="228"/>
    </row>
    <row r="667" spans="6:36" ht="13.5" customHeight="1">
      <c r="F667" s="228"/>
      <c r="G667" s="228"/>
      <c r="H667" s="228"/>
      <c r="M667" s="228"/>
      <c r="N667" s="228"/>
      <c r="O667" s="228"/>
      <c r="T667" s="228"/>
      <c r="U667" s="228"/>
      <c r="V667" s="228"/>
      <c r="AA667" s="228"/>
      <c r="AB667" s="228"/>
      <c r="AC667" s="228"/>
      <c r="AH667" s="228"/>
      <c r="AI667" s="228"/>
      <c r="AJ667" s="228"/>
    </row>
    <row r="668" spans="6:36" ht="13.5" customHeight="1">
      <c r="F668" s="228"/>
      <c r="G668" s="228"/>
      <c r="H668" s="228"/>
      <c r="M668" s="228"/>
      <c r="N668" s="228"/>
      <c r="O668" s="228"/>
      <c r="T668" s="228"/>
      <c r="U668" s="228"/>
      <c r="V668" s="228"/>
      <c r="AA668" s="228"/>
      <c r="AB668" s="228"/>
      <c r="AC668" s="228"/>
      <c r="AH668" s="228"/>
      <c r="AI668" s="228"/>
      <c r="AJ668" s="228"/>
    </row>
    <row r="669" spans="6:36" ht="13.5" customHeight="1">
      <c r="F669" s="228"/>
      <c r="G669" s="228"/>
      <c r="H669" s="228"/>
      <c r="M669" s="228"/>
      <c r="N669" s="228"/>
      <c r="O669" s="228"/>
      <c r="T669" s="228"/>
      <c r="U669" s="228"/>
      <c r="V669" s="228"/>
      <c r="AA669" s="228"/>
      <c r="AB669" s="228"/>
      <c r="AC669" s="228"/>
      <c r="AH669" s="228"/>
      <c r="AI669" s="228"/>
      <c r="AJ669" s="228"/>
    </row>
    <row r="670" spans="6:36" ht="13.5" customHeight="1">
      <c r="F670" s="228"/>
      <c r="G670" s="228"/>
      <c r="H670" s="228"/>
      <c r="M670" s="228"/>
      <c r="N670" s="228"/>
      <c r="O670" s="228"/>
      <c r="T670" s="228"/>
      <c r="U670" s="228"/>
      <c r="V670" s="228"/>
      <c r="AA670" s="228"/>
      <c r="AB670" s="228"/>
      <c r="AC670" s="228"/>
      <c r="AH670" s="228"/>
      <c r="AI670" s="228"/>
      <c r="AJ670" s="228"/>
    </row>
    <row r="671" spans="6:36" ht="13.5" customHeight="1">
      <c r="F671" s="228"/>
      <c r="G671" s="228"/>
      <c r="H671" s="228"/>
      <c r="M671" s="228"/>
      <c r="N671" s="228"/>
      <c r="O671" s="228"/>
      <c r="T671" s="228"/>
      <c r="U671" s="228"/>
      <c r="V671" s="228"/>
      <c r="AA671" s="228"/>
      <c r="AB671" s="228"/>
      <c r="AC671" s="228"/>
      <c r="AH671" s="228"/>
      <c r="AI671" s="228"/>
      <c r="AJ671" s="228"/>
    </row>
    <row r="672" spans="6:36" ht="13.5" customHeight="1">
      <c r="F672" s="228"/>
      <c r="G672" s="228"/>
      <c r="H672" s="228"/>
      <c r="M672" s="228"/>
      <c r="N672" s="228"/>
      <c r="O672" s="228"/>
      <c r="T672" s="228"/>
      <c r="U672" s="228"/>
      <c r="V672" s="228"/>
      <c r="AA672" s="228"/>
      <c r="AB672" s="228"/>
      <c r="AC672" s="228"/>
      <c r="AH672" s="228"/>
      <c r="AI672" s="228"/>
      <c r="AJ672" s="228"/>
    </row>
    <row r="673" spans="6:36" ht="13.5" customHeight="1">
      <c r="F673" s="228"/>
      <c r="G673" s="228"/>
      <c r="H673" s="228"/>
      <c r="M673" s="228"/>
      <c r="N673" s="228"/>
      <c r="O673" s="228"/>
      <c r="T673" s="228"/>
      <c r="U673" s="228"/>
      <c r="V673" s="228"/>
      <c r="AA673" s="228"/>
      <c r="AB673" s="228"/>
      <c r="AC673" s="228"/>
      <c r="AH673" s="228"/>
      <c r="AI673" s="228"/>
      <c r="AJ673" s="228"/>
    </row>
    <row r="674" spans="6:36" ht="13.5" customHeight="1">
      <c r="F674" s="228"/>
      <c r="G674" s="228"/>
      <c r="H674" s="228"/>
      <c r="M674" s="228"/>
      <c r="N674" s="228"/>
      <c r="O674" s="228"/>
      <c r="T674" s="228"/>
      <c r="U674" s="228"/>
      <c r="V674" s="228"/>
      <c r="AA674" s="228"/>
      <c r="AB674" s="228"/>
      <c r="AC674" s="228"/>
      <c r="AH674" s="228"/>
      <c r="AI674" s="228"/>
      <c r="AJ674" s="228"/>
    </row>
    <row r="675" spans="6:36" ht="13.5" customHeight="1">
      <c r="F675" s="228"/>
      <c r="G675" s="228"/>
      <c r="H675" s="228"/>
      <c r="M675" s="228"/>
      <c r="N675" s="228"/>
      <c r="O675" s="228"/>
      <c r="T675" s="228"/>
      <c r="U675" s="228"/>
      <c r="V675" s="228"/>
      <c r="AA675" s="228"/>
      <c r="AB675" s="228"/>
      <c r="AC675" s="228"/>
      <c r="AH675" s="228"/>
      <c r="AI675" s="228"/>
      <c r="AJ675" s="228"/>
    </row>
    <row r="676" spans="6:36" ht="13.5" customHeight="1">
      <c r="F676" s="228"/>
      <c r="G676" s="228"/>
      <c r="H676" s="228"/>
      <c r="M676" s="228"/>
      <c r="N676" s="228"/>
      <c r="O676" s="228"/>
      <c r="T676" s="228"/>
      <c r="U676" s="228"/>
      <c r="V676" s="228"/>
      <c r="AA676" s="228"/>
      <c r="AB676" s="228"/>
      <c r="AC676" s="228"/>
      <c r="AH676" s="228"/>
      <c r="AI676" s="228"/>
      <c r="AJ676" s="228"/>
    </row>
    <row r="677" spans="6:36" ht="13.5" customHeight="1">
      <c r="F677" s="228"/>
      <c r="G677" s="228"/>
      <c r="H677" s="228"/>
      <c r="M677" s="228"/>
      <c r="N677" s="228"/>
      <c r="O677" s="228"/>
      <c r="T677" s="228"/>
      <c r="U677" s="228"/>
      <c r="V677" s="228"/>
      <c r="AA677" s="228"/>
      <c r="AB677" s="228"/>
      <c r="AC677" s="228"/>
      <c r="AH677" s="228"/>
      <c r="AI677" s="228"/>
      <c r="AJ677" s="228"/>
    </row>
    <row r="678" spans="6:36" ht="13.5" customHeight="1">
      <c r="F678" s="228"/>
      <c r="G678" s="228"/>
      <c r="H678" s="228"/>
      <c r="M678" s="228"/>
      <c r="N678" s="228"/>
      <c r="O678" s="228"/>
      <c r="T678" s="228"/>
      <c r="U678" s="228"/>
      <c r="V678" s="228"/>
      <c r="AA678" s="228"/>
      <c r="AB678" s="228"/>
      <c r="AC678" s="228"/>
      <c r="AH678" s="228"/>
      <c r="AI678" s="228"/>
      <c r="AJ678" s="228"/>
    </row>
    <row r="679" spans="6:36" ht="13.5" customHeight="1">
      <c r="F679" s="228"/>
      <c r="G679" s="228"/>
      <c r="H679" s="228"/>
      <c r="M679" s="228"/>
      <c r="N679" s="228"/>
      <c r="O679" s="228"/>
      <c r="T679" s="228"/>
      <c r="U679" s="228"/>
      <c r="V679" s="228"/>
      <c r="AA679" s="228"/>
      <c r="AB679" s="228"/>
      <c r="AC679" s="228"/>
      <c r="AH679" s="228"/>
      <c r="AI679" s="228"/>
      <c r="AJ679" s="228"/>
    </row>
    <row r="680" spans="6:36" ht="13.5" customHeight="1">
      <c r="F680" s="228"/>
      <c r="G680" s="228"/>
      <c r="H680" s="228"/>
      <c r="M680" s="228"/>
      <c r="N680" s="228"/>
      <c r="O680" s="228"/>
      <c r="T680" s="228"/>
      <c r="U680" s="228"/>
      <c r="V680" s="228"/>
      <c r="AA680" s="228"/>
      <c r="AB680" s="228"/>
      <c r="AC680" s="228"/>
      <c r="AH680" s="228"/>
      <c r="AI680" s="228"/>
      <c r="AJ680" s="228"/>
    </row>
    <row r="681" spans="6:36" ht="13.5" customHeight="1">
      <c r="F681" s="228"/>
      <c r="G681" s="228"/>
      <c r="H681" s="228"/>
      <c r="M681" s="228"/>
      <c r="N681" s="228"/>
      <c r="O681" s="228"/>
      <c r="T681" s="228"/>
      <c r="U681" s="228"/>
      <c r="V681" s="228"/>
      <c r="AA681" s="228"/>
      <c r="AB681" s="228"/>
      <c r="AC681" s="228"/>
      <c r="AH681" s="228"/>
      <c r="AI681" s="228"/>
      <c r="AJ681" s="228"/>
    </row>
    <row r="682" spans="6:36" ht="13.5" customHeight="1">
      <c r="F682" s="228"/>
      <c r="G682" s="228"/>
      <c r="H682" s="228"/>
      <c r="M682" s="228"/>
      <c r="N682" s="228"/>
      <c r="O682" s="228"/>
      <c r="T682" s="228"/>
      <c r="U682" s="228"/>
      <c r="V682" s="228"/>
      <c r="AA682" s="228"/>
      <c r="AB682" s="228"/>
      <c r="AC682" s="228"/>
      <c r="AH682" s="228"/>
      <c r="AI682" s="228"/>
      <c r="AJ682" s="228"/>
    </row>
    <row r="683" spans="6:36" ht="13.5" customHeight="1">
      <c r="F683" s="228"/>
      <c r="G683" s="228"/>
      <c r="H683" s="228"/>
      <c r="M683" s="228"/>
      <c r="N683" s="228"/>
      <c r="O683" s="228"/>
      <c r="T683" s="228"/>
      <c r="U683" s="228"/>
      <c r="V683" s="228"/>
      <c r="AA683" s="228"/>
      <c r="AB683" s="228"/>
      <c r="AC683" s="228"/>
      <c r="AH683" s="228"/>
      <c r="AI683" s="228"/>
      <c r="AJ683" s="228"/>
    </row>
    <row r="684" spans="6:36" ht="13.5" customHeight="1">
      <c r="F684" s="228"/>
      <c r="G684" s="228"/>
      <c r="H684" s="228"/>
      <c r="M684" s="228"/>
      <c r="N684" s="228"/>
      <c r="O684" s="228"/>
      <c r="T684" s="228"/>
      <c r="U684" s="228"/>
      <c r="V684" s="228"/>
      <c r="AA684" s="228"/>
      <c r="AB684" s="228"/>
      <c r="AC684" s="228"/>
      <c r="AH684" s="228"/>
      <c r="AI684" s="228"/>
      <c r="AJ684" s="228"/>
    </row>
    <row r="685" spans="6:36" ht="13.5" customHeight="1">
      <c r="F685" s="228"/>
      <c r="G685" s="228"/>
      <c r="H685" s="228"/>
      <c r="M685" s="228"/>
      <c r="N685" s="228"/>
      <c r="O685" s="228"/>
      <c r="T685" s="228"/>
      <c r="U685" s="228"/>
      <c r="V685" s="228"/>
      <c r="AA685" s="228"/>
      <c r="AB685" s="228"/>
      <c r="AC685" s="228"/>
      <c r="AH685" s="228"/>
      <c r="AI685" s="228"/>
      <c r="AJ685" s="228"/>
    </row>
    <row r="686" spans="6:36" ht="13.5" customHeight="1">
      <c r="F686" s="228"/>
      <c r="G686" s="228"/>
      <c r="H686" s="228"/>
      <c r="M686" s="228"/>
      <c r="N686" s="228"/>
      <c r="O686" s="228"/>
      <c r="T686" s="228"/>
      <c r="U686" s="228"/>
      <c r="V686" s="228"/>
      <c r="AA686" s="228"/>
      <c r="AB686" s="228"/>
      <c r="AC686" s="228"/>
      <c r="AH686" s="228"/>
      <c r="AI686" s="228"/>
      <c r="AJ686" s="228"/>
    </row>
    <row r="687" spans="6:36" ht="13.5" customHeight="1">
      <c r="F687" s="228"/>
      <c r="G687" s="228"/>
      <c r="H687" s="228"/>
      <c r="M687" s="228"/>
      <c r="N687" s="228"/>
      <c r="O687" s="228"/>
      <c r="T687" s="228"/>
      <c r="U687" s="228"/>
      <c r="V687" s="228"/>
      <c r="AA687" s="228"/>
      <c r="AB687" s="228"/>
      <c r="AC687" s="228"/>
      <c r="AH687" s="228"/>
      <c r="AI687" s="228"/>
      <c r="AJ687" s="228"/>
    </row>
    <row r="688" spans="6:36" ht="13.5" customHeight="1">
      <c r="F688" s="228"/>
      <c r="G688" s="228"/>
      <c r="H688" s="228"/>
      <c r="M688" s="228"/>
      <c r="N688" s="228"/>
      <c r="O688" s="228"/>
      <c r="T688" s="228"/>
      <c r="U688" s="228"/>
      <c r="V688" s="228"/>
      <c r="AA688" s="228"/>
      <c r="AB688" s="228"/>
      <c r="AC688" s="228"/>
      <c r="AH688" s="228"/>
      <c r="AI688" s="228"/>
      <c r="AJ688" s="228"/>
    </row>
    <row r="689" spans="6:36" ht="13.5" customHeight="1">
      <c r="F689" s="228"/>
      <c r="G689" s="228"/>
      <c r="H689" s="228"/>
      <c r="M689" s="228"/>
      <c r="N689" s="228"/>
      <c r="O689" s="228"/>
      <c r="T689" s="228"/>
      <c r="U689" s="228"/>
      <c r="V689" s="228"/>
      <c r="AA689" s="228"/>
      <c r="AB689" s="228"/>
      <c r="AC689" s="228"/>
      <c r="AH689" s="228"/>
      <c r="AI689" s="228"/>
      <c r="AJ689" s="228"/>
    </row>
    <row r="690" spans="6:36" ht="13.5" customHeight="1">
      <c r="F690" s="228"/>
      <c r="G690" s="228"/>
      <c r="H690" s="228"/>
      <c r="M690" s="228"/>
      <c r="N690" s="228"/>
      <c r="O690" s="228"/>
      <c r="T690" s="228"/>
      <c r="U690" s="228"/>
      <c r="V690" s="228"/>
      <c r="AA690" s="228"/>
      <c r="AB690" s="228"/>
      <c r="AC690" s="228"/>
      <c r="AH690" s="228"/>
      <c r="AI690" s="228"/>
      <c r="AJ690" s="228"/>
    </row>
    <row r="691" spans="6:36" ht="13.5" customHeight="1">
      <c r="F691" s="228"/>
      <c r="G691" s="228"/>
      <c r="H691" s="228"/>
      <c r="M691" s="228"/>
      <c r="N691" s="228"/>
      <c r="O691" s="228"/>
      <c r="T691" s="228"/>
      <c r="U691" s="228"/>
      <c r="V691" s="228"/>
      <c r="AA691" s="228"/>
      <c r="AB691" s="228"/>
      <c r="AC691" s="228"/>
      <c r="AH691" s="228"/>
      <c r="AI691" s="228"/>
      <c r="AJ691" s="228"/>
    </row>
    <row r="692" spans="6:36" ht="13.5" customHeight="1">
      <c r="F692" s="228"/>
      <c r="G692" s="228"/>
      <c r="H692" s="228"/>
      <c r="M692" s="228"/>
      <c r="N692" s="228"/>
      <c r="O692" s="228"/>
      <c r="T692" s="228"/>
      <c r="U692" s="228"/>
      <c r="V692" s="228"/>
      <c r="AA692" s="228"/>
      <c r="AB692" s="228"/>
      <c r="AC692" s="228"/>
      <c r="AH692" s="228"/>
      <c r="AI692" s="228"/>
      <c r="AJ692" s="228"/>
    </row>
    <row r="693" spans="6:36" ht="13.5" customHeight="1">
      <c r="F693" s="228"/>
      <c r="G693" s="228"/>
      <c r="H693" s="228"/>
      <c r="M693" s="228"/>
      <c r="N693" s="228"/>
      <c r="O693" s="228"/>
      <c r="T693" s="228"/>
      <c r="U693" s="228"/>
      <c r="V693" s="228"/>
      <c r="AA693" s="228"/>
      <c r="AB693" s="228"/>
      <c r="AC693" s="228"/>
      <c r="AH693" s="228"/>
      <c r="AI693" s="228"/>
      <c r="AJ693" s="228"/>
    </row>
    <row r="694" spans="6:36" ht="13.5" customHeight="1">
      <c r="F694" s="228"/>
      <c r="G694" s="228"/>
      <c r="H694" s="228"/>
      <c r="M694" s="228"/>
      <c r="N694" s="228"/>
      <c r="O694" s="228"/>
      <c r="T694" s="228"/>
      <c r="U694" s="228"/>
      <c r="V694" s="228"/>
      <c r="AA694" s="228"/>
      <c r="AB694" s="228"/>
      <c r="AC694" s="228"/>
      <c r="AH694" s="228"/>
      <c r="AI694" s="228"/>
      <c r="AJ694" s="228"/>
    </row>
    <row r="695" spans="6:36" ht="13.5" customHeight="1">
      <c r="F695" s="228"/>
      <c r="G695" s="228"/>
      <c r="H695" s="228"/>
      <c r="M695" s="228"/>
      <c r="N695" s="228"/>
      <c r="O695" s="228"/>
      <c r="T695" s="228"/>
      <c r="U695" s="228"/>
      <c r="V695" s="228"/>
      <c r="AA695" s="228"/>
      <c r="AB695" s="228"/>
      <c r="AC695" s="228"/>
      <c r="AH695" s="228"/>
      <c r="AI695" s="228"/>
      <c r="AJ695" s="228"/>
    </row>
    <row r="696" spans="6:36" ht="13.5" customHeight="1">
      <c r="F696" s="228"/>
      <c r="G696" s="228"/>
      <c r="H696" s="228"/>
      <c r="M696" s="228"/>
      <c r="N696" s="228"/>
      <c r="O696" s="228"/>
      <c r="T696" s="228"/>
      <c r="U696" s="228"/>
      <c r="V696" s="228"/>
      <c r="AA696" s="228"/>
      <c r="AB696" s="228"/>
      <c r="AC696" s="228"/>
      <c r="AH696" s="228"/>
      <c r="AI696" s="228"/>
      <c r="AJ696" s="228"/>
    </row>
    <row r="697" spans="6:36" ht="13.5" customHeight="1">
      <c r="F697" s="228"/>
      <c r="G697" s="228"/>
      <c r="H697" s="228"/>
      <c r="M697" s="228"/>
      <c r="N697" s="228"/>
      <c r="O697" s="228"/>
      <c r="T697" s="228"/>
      <c r="U697" s="228"/>
      <c r="V697" s="228"/>
      <c r="AA697" s="228"/>
      <c r="AB697" s="228"/>
      <c r="AC697" s="228"/>
      <c r="AH697" s="228"/>
      <c r="AI697" s="228"/>
      <c r="AJ697" s="228"/>
    </row>
    <row r="698" spans="6:36" ht="13.5" customHeight="1">
      <c r="F698" s="228"/>
      <c r="G698" s="228"/>
      <c r="H698" s="228"/>
      <c r="M698" s="228"/>
      <c r="N698" s="228"/>
      <c r="O698" s="228"/>
      <c r="T698" s="228"/>
      <c r="U698" s="228"/>
      <c r="V698" s="228"/>
      <c r="AA698" s="228"/>
      <c r="AB698" s="228"/>
      <c r="AC698" s="228"/>
      <c r="AH698" s="228"/>
      <c r="AI698" s="228"/>
      <c r="AJ698" s="228"/>
    </row>
    <row r="699" spans="6:36" ht="13.5" customHeight="1">
      <c r="F699" s="228"/>
      <c r="G699" s="228"/>
      <c r="H699" s="228"/>
      <c r="M699" s="228"/>
      <c r="N699" s="228"/>
      <c r="O699" s="228"/>
      <c r="T699" s="228"/>
      <c r="U699" s="228"/>
      <c r="V699" s="228"/>
      <c r="AA699" s="228"/>
      <c r="AB699" s="228"/>
      <c r="AC699" s="228"/>
      <c r="AH699" s="228"/>
      <c r="AI699" s="228"/>
      <c r="AJ699" s="228"/>
    </row>
    <row r="700" spans="6:36" ht="13.5" customHeight="1">
      <c r="F700" s="228"/>
      <c r="G700" s="228"/>
      <c r="H700" s="228"/>
      <c r="M700" s="228"/>
      <c r="N700" s="228"/>
      <c r="O700" s="228"/>
      <c r="T700" s="228"/>
      <c r="U700" s="228"/>
      <c r="V700" s="228"/>
      <c r="AA700" s="228"/>
      <c r="AB700" s="228"/>
      <c r="AC700" s="228"/>
      <c r="AH700" s="228"/>
      <c r="AI700" s="228"/>
      <c r="AJ700" s="228"/>
    </row>
    <row r="701" spans="6:36" ht="13.5" customHeight="1">
      <c r="F701" s="228"/>
      <c r="G701" s="228"/>
      <c r="H701" s="228"/>
      <c r="M701" s="228"/>
      <c r="N701" s="228"/>
      <c r="O701" s="228"/>
      <c r="T701" s="228"/>
      <c r="U701" s="228"/>
      <c r="V701" s="228"/>
      <c r="AA701" s="228"/>
      <c r="AB701" s="228"/>
      <c r="AC701" s="228"/>
      <c r="AH701" s="228"/>
      <c r="AI701" s="228"/>
      <c r="AJ701" s="228"/>
    </row>
    <row r="702" spans="6:36" ht="13.5" customHeight="1">
      <c r="F702" s="228"/>
      <c r="G702" s="228"/>
      <c r="H702" s="228"/>
      <c r="M702" s="228"/>
      <c r="N702" s="228"/>
      <c r="O702" s="228"/>
      <c r="T702" s="228"/>
      <c r="U702" s="228"/>
      <c r="V702" s="228"/>
      <c r="AA702" s="228"/>
      <c r="AB702" s="228"/>
      <c r="AC702" s="228"/>
      <c r="AH702" s="228"/>
      <c r="AI702" s="228"/>
      <c r="AJ702" s="228"/>
    </row>
    <row r="703" spans="6:36" ht="13.5" customHeight="1">
      <c r="F703" s="228"/>
      <c r="G703" s="228"/>
      <c r="H703" s="228"/>
      <c r="M703" s="228"/>
      <c r="N703" s="228"/>
      <c r="O703" s="228"/>
      <c r="T703" s="228"/>
      <c r="U703" s="228"/>
      <c r="V703" s="228"/>
      <c r="AA703" s="228"/>
      <c r="AB703" s="228"/>
      <c r="AC703" s="228"/>
      <c r="AH703" s="228"/>
      <c r="AI703" s="228"/>
      <c r="AJ703" s="228"/>
    </row>
    <row r="704" spans="6:36" ht="13.5" customHeight="1">
      <c r="F704" s="228"/>
      <c r="G704" s="228"/>
      <c r="H704" s="228"/>
      <c r="M704" s="228"/>
      <c r="N704" s="228"/>
      <c r="O704" s="228"/>
      <c r="T704" s="228"/>
      <c r="U704" s="228"/>
      <c r="V704" s="228"/>
      <c r="AA704" s="228"/>
      <c r="AB704" s="228"/>
      <c r="AC704" s="228"/>
      <c r="AH704" s="228"/>
      <c r="AI704" s="228"/>
      <c r="AJ704" s="228"/>
    </row>
    <row r="705" spans="6:36" ht="13.5" customHeight="1">
      <c r="F705" s="228"/>
      <c r="G705" s="228"/>
      <c r="H705" s="228"/>
      <c r="M705" s="228"/>
      <c r="N705" s="228"/>
      <c r="O705" s="228"/>
      <c r="T705" s="228"/>
      <c r="U705" s="228"/>
      <c r="V705" s="228"/>
      <c r="AA705" s="228"/>
      <c r="AB705" s="228"/>
      <c r="AC705" s="228"/>
      <c r="AH705" s="228"/>
      <c r="AI705" s="228"/>
      <c r="AJ705" s="228"/>
    </row>
    <row r="706" spans="6:36" ht="13.5" customHeight="1">
      <c r="F706" s="228"/>
      <c r="G706" s="228"/>
      <c r="H706" s="228"/>
      <c r="M706" s="228"/>
      <c r="N706" s="228"/>
      <c r="O706" s="228"/>
      <c r="T706" s="228"/>
      <c r="U706" s="228"/>
      <c r="V706" s="228"/>
      <c r="AA706" s="228"/>
      <c r="AB706" s="228"/>
      <c r="AC706" s="228"/>
      <c r="AH706" s="228"/>
      <c r="AI706" s="228"/>
      <c r="AJ706" s="228"/>
    </row>
    <row r="707" spans="6:36" ht="13.5" customHeight="1">
      <c r="F707" s="228"/>
      <c r="G707" s="228"/>
      <c r="H707" s="228"/>
      <c r="M707" s="228"/>
      <c r="N707" s="228"/>
      <c r="O707" s="228"/>
      <c r="T707" s="228"/>
      <c r="U707" s="228"/>
      <c r="V707" s="228"/>
      <c r="AA707" s="228"/>
      <c r="AB707" s="228"/>
      <c r="AC707" s="228"/>
      <c r="AH707" s="228"/>
      <c r="AI707" s="228"/>
      <c r="AJ707" s="228"/>
    </row>
    <row r="708" spans="6:36" ht="13.5" customHeight="1">
      <c r="F708" s="228"/>
      <c r="G708" s="228"/>
      <c r="H708" s="228"/>
      <c r="M708" s="228"/>
      <c r="N708" s="228"/>
      <c r="O708" s="228"/>
      <c r="T708" s="228"/>
      <c r="U708" s="228"/>
      <c r="V708" s="228"/>
      <c r="AA708" s="228"/>
      <c r="AB708" s="228"/>
      <c r="AC708" s="228"/>
      <c r="AH708" s="228"/>
      <c r="AI708" s="228"/>
      <c r="AJ708" s="228"/>
    </row>
    <row r="709" spans="6:36" ht="13.5" customHeight="1">
      <c r="F709" s="228"/>
      <c r="G709" s="228"/>
      <c r="H709" s="228"/>
      <c r="M709" s="228"/>
      <c r="N709" s="228"/>
      <c r="O709" s="228"/>
      <c r="T709" s="228"/>
      <c r="U709" s="228"/>
      <c r="V709" s="228"/>
      <c r="AA709" s="228"/>
      <c r="AB709" s="228"/>
      <c r="AC709" s="228"/>
      <c r="AH709" s="228"/>
      <c r="AI709" s="228"/>
      <c r="AJ709" s="228"/>
    </row>
    <row r="710" spans="6:36" ht="13.5" customHeight="1">
      <c r="F710" s="228"/>
      <c r="G710" s="228"/>
      <c r="H710" s="228"/>
      <c r="M710" s="228"/>
      <c r="N710" s="228"/>
      <c r="O710" s="228"/>
      <c r="T710" s="228"/>
      <c r="U710" s="228"/>
      <c r="V710" s="228"/>
      <c r="AA710" s="228"/>
      <c r="AB710" s="228"/>
      <c r="AC710" s="228"/>
      <c r="AH710" s="228"/>
      <c r="AI710" s="228"/>
      <c r="AJ710" s="228"/>
    </row>
    <row r="711" spans="6:36" ht="13.5" customHeight="1">
      <c r="F711" s="228"/>
      <c r="G711" s="228"/>
      <c r="H711" s="228"/>
      <c r="M711" s="228"/>
      <c r="N711" s="228"/>
      <c r="O711" s="228"/>
      <c r="T711" s="228"/>
      <c r="U711" s="228"/>
      <c r="V711" s="228"/>
      <c r="AA711" s="228"/>
      <c r="AB711" s="228"/>
      <c r="AC711" s="228"/>
      <c r="AH711" s="228"/>
      <c r="AI711" s="228"/>
      <c r="AJ711" s="228"/>
    </row>
    <row r="712" spans="6:36" ht="13.5" customHeight="1">
      <c r="F712" s="228"/>
      <c r="G712" s="228"/>
      <c r="H712" s="228"/>
      <c r="M712" s="228"/>
      <c r="N712" s="228"/>
      <c r="O712" s="228"/>
      <c r="T712" s="228"/>
      <c r="U712" s="228"/>
      <c r="V712" s="228"/>
      <c r="AA712" s="228"/>
      <c r="AB712" s="228"/>
      <c r="AC712" s="228"/>
      <c r="AH712" s="228"/>
      <c r="AI712" s="228"/>
      <c r="AJ712" s="228"/>
    </row>
    <row r="713" spans="6:36" ht="13.5" customHeight="1">
      <c r="F713" s="228"/>
      <c r="G713" s="228"/>
      <c r="H713" s="228"/>
      <c r="M713" s="228"/>
      <c r="N713" s="228"/>
      <c r="O713" s="228"/>
      <c r="T713" s="228"/>
      <c r="U713" s="228"/>
      <c r="V713" s="228"/>
      <c r="AA713" s="228"/>
      <c r="AB713" s="228"/>
      <c r="AC713" s="228"/>
      <c r="AH713" s="228"/>
      <c r="AI713" s="228"/>
      <c r="AJ713" s="228"/>
    </row>
    <row r="714" spans="6:36" ht="13.5" customHeight="1">
      <c r="F714" s="228"/>
      <c r="G714" s="228"/>
      <c r="H714" s="228"/>
      <c r="M714" s="228"/>
      <c r="N714" s="228"/>
      <c r="O714" s="228"/>
      <c r="T714" s="228"/>
      <c r="U714" s="228"/>
      <c r="V714" s="228"/>
      <c r="AA714" s="228"/>
      <c r="AB714" s="228"/>
      <c r="AC714" s="228"/>
      <c r="AH714" s="228"/>
      <c r="AI714" s="228"/>
      <c r="AJ714" s="228"/>
    </row>
    <row r="715" spans="6:36" ht="13.5" customHeight="1">
      <c r="F715" s="228"/>
      <c r="G715" s="228"/>
      <c r="H715" s="228"/>
      <c r="M715" s="228"/>
      <c r="N715" s="228"/>
      <c r="O715" s="228"/>
      <c r="T715" s="228"/>
      <c r="U715" s="228"/>
      <c r="V715" s="228"/>
      <c r="AA715" s="228"/>
      <c r="AB715" s="228"/>
      <c r="AC715" s="228"/>
      <c r="AH715" s="228"/>
      <c r="AI715" s="228"/>
      <c r="AJ715" s="228"/>
    </row>
    <row r="716" spans="6:36" ht="13.5" customHeight="1">
      <c r="F716" s="228"/>
      <c r="G716" s="228"/>
      <c r="H716" s="228"/>
      <c r="M716" s="228"/>
      <c r="N716" s="228"/>
      <c r="O716" s="228"/>
      <c r="T716" s="228"/>
      <c r="U716" s="228"/>
      <c r="V716" s="228"/>
      <c r="AA716" s="228"/>
      <c r="AB716" s="228"/>
      <c r="AC716" s="228"/>
      <c r="AH716" s="228"/>
      <c r="AI716" s="228"/>
      <c r="AJ716" s="228"/>
    </row>
    <row r="717" spans="6:36" ht="13.5" customHeight="1">
      <c r="F717" s="228"/>
      <c r="G717" s="228"/>
      <c r="H717" s="228"/>
      <c r="M717" s="228"/>
      <c r="N717" s="228"/>
      <c r="O717" s="228"/>
      <c r="T717" s="228"/>
      <c r="U717" s="228"/>
      <c r="V717" s="228"/>
      <c r="AA717" s="228"/>
      <c r="AB717" s="228"/>
      <c r="AC717" s="228"/>
      <c r="AH717" s="228"/>
      <c r="AI717" s="228"/>
      <c r="AJ717" s="228"/>
    </row>
    <row r="718" spans="6:36" ht="13.5" customHeight="1">
      <c r="F718" s="228"/>
      <c r="G718" s="228"/>
      <c r="H718" s="228"/>
      <c r="M718" s="228"/>
      <c r="N718" s="228"/>
      <c r="O718" s="228"/>
      <c r="T718" s="228"/>
      <c r="U718" s="228"/>
      <c r="V718" s="228"/>
      <c r="AA718" s="228"/>
      <c r="AB718" s="228"/>
      <c r="AC718" s="228"/>
      <c r="AH718" s="228"/>
      <c r="AI718" s="228"/>
      <c r="AJ718" s="228"/>
    </row>
    <row r="719" spans="6:36" ht="13.5" customHeight="1">
      <c r="F719" s="228"/>
      <c r="G719" s="228"/>
      <c r="H719" s="228"/>
      <c r="M719" s="228"/>
      <c r="N719" s="228"/>
      <c r="O719" s="228"/>
      <c r="T719" s="228"/>
      <c r="U719" s="228"/>
      <c r="V719" s="228"/>
      <c r="AA719" s="228"/>
      <c r="AB719" s="228"/>
      <c r="AC719" s="228"/>
      <c r="AH719" s="228"/>
      <c r="AI719" s="228"/>
      <c r="AJ719" s="228"/>
    </row>
    <row r="720" spans="6:36" ht="13.5" customHeight="1">
      <c r="F720" s="228"/>
      <c r="G720" s="228"/>
      <c r="H720" s="228"/>
      <c r="M720" s="228"/>
      <c r="N720" s="228"/>
      <c r="O720" s="228"/>
      <c r="T720" s="228"/>
      <c r="U720" s="228"/>
      <c r="V720" s="228"/>
      <c r="AA720" s="228"/>
      <c r="AB720" s="228"/>
      <c r="AC720" s="228"/>
      <c r="AH720" s="228"/>
      <c r="AI720" s="228"/>
      <c r="AJ720" s="228"/>
    </row>
    <row r="721" spans="6:36" ht="13.5" customHeight="1">
      <c r="F721" s="228"/>
      <c r="G721" s="228"/>
      <c r="H721" s="228"/>
      <c r="M721" s="228"/>
      <c r="N721" s="228"/>
      <c r="O721" s="228"/>
      <c r="T721" s="228"/>
      <c r="U721" s="228"/>
      <c r="V721" s="228"/>
      <c r="AA721" s="228"/>
      <c r="AB721" s="228"/>
      <c r="AC721" s="228"/>
      <c r="AH721" s="228"/>
      <c r="AI721" s="228"/>
      <c r="AJ721" s="228"/>
    </row>
    <row r="722" spans="6:36" ht="13.5" customHeight="1">
      <c r="F722" s="228"/>
      <c r="G722" s="228"/>
      <c r="H722" s="228"/>
      <c r="M722" s="228"/>
      <c r="N722" s="228"/>
      <c r="O722" s="228"/>
      <c r="T722" s="228"/>
      <c r="U722" s="228"/>
      <c r="V722" s="228"/>
      <c r="AA722" s="228"/>
      <c r="AB722" s="228"/>
      <c r="AC722" s="228"/>
      <c r="AH722" s="228"/>
      <c r="AI722" s="228"/>
      <c r="AJ722" s="228"/>
    </row>
    <row r="723" spans="6:36" ht="13.5" customHeight="1">
      <c r="F723" s="228"/>
      <c r="G723" s="228"/>
      <c r="H723" s="228"/>
      <c r="M723" s="228"/>
      <c r="N723" s="228"/>
      <c r="O723" s="228"/>
      <c r="T723" s="228"/>
      <c r="U723" s="228"/>
      <c r="V723" s="228"/>
      <c r="AA723" s="228"/>
      <c r="AB723" s="228"/>
      <c r="AC723" s="228"/>
      <c r="AH723" s="228"/>
      <c r="AI723" s="228"/>
      <c r="AJ723" s="228"/>
    </row>
    <row r="724" spans="6:36" ht="13.5" customHeight="1">
      <c r="F724" s="228"/>
      <c r="G724" s="228"/>
      <c r="H724" s="228"/>
      <c r="M724" s="228"/>
      <c r="N724" s="228"/>
      <c r="O724" s="228"/>
      <c r="T724" s="228"/>
      <c r="U724" s="228"/>
      <c r="V724" s="228"/>
      <c r="AA724" s="228"/>
      <c r="AB724" s="228"/>
      <c r="AC724" s="228"/>
      <c r="AH724" s="228"/>
      <c r="AI724" s="228"/>
      <c r="AJ724" s="228"/>
    </row>
    <row r="725" spans="6:36" ht="13.5" customHeight="1">
      <c r="F725" s="228"/>
      <c r="G725" s="228"/>
      <c r="H725" s="228"/>
      <c r="M725" s="228"/>
      <c r="N725" s="228"/>
      <c r="O725" s="228"/>
      <c r="T725" s="228"/>
      <c r="U725" s="228"/>
      <c r="V725" s="228"/>
      <c r="AA725" s="228"/>
      <c r="AB725" s="228"/>
      <c r="AC725" s="228"/>
      <c r="AH725" s="228"/>
      <c r="AI725" s="228"/>
      <c r="AJ725" s="228"/>
    </row>
    <row r="726" spans="6:36" ht="13.5" customHeight="1">
      <c r="F726" s="228"/>
      <c r="G726" s="228"/>
      <c r="H726" s="228"/>
      <c r="M726" s="228"/>
      <c r="N726" s="228"/>
      <c r="O726" s="228"/>
      <c r="T726" s="228"/>
      <c r="U726" s="228"/>
      <c r="V726" s="228"/>
      <c r="AA726" s="228"/>
      <c r="AB726" s="228"/>
      <c r="AC726" s="228"/>
      <c r="AH726" s="228"/>
      <c r="AI726" s="228"/>
      <c r="AJ726" s="228"/>
    </row>
    <row r="727" spans="6:36" ht="13.5" customHeight="1">
      <c r="F727" s="228"/>
      <c r="G727" s="228"/>
      <c r="H727" s="228"/>
      <c r="M727" s="228"/>
      <c r="N727" s="228"/>
      <c r="O727" s="228"/>
      <c r="T727" s="228"/>
      <c r="U727" s="228"/>
      <c r="V727" s="228"/>
      <c r="AA727" s="228"/>
      <c r="AB727" s="228"/>
      <c r="AC727" s="228"/>
      <c r="AH727" s="228"/>
      <c r="AI727" s="228"/>
      <c r="AJ727" s="228"/>
    </row>
    <row r="728" spans="6:36" ht="13.5" customHeight="1">
      <c r="F728" s="228"/>
      <c r="G728" s="228"/>
      <c r="H728" s="228"/>
      <c r="M728" s="228"/>
      <c r="N728" s="228"/>
      <c r="O728" s="228"/>
      <c r="T728" s="228"/>
      <c r="U728" s="228"/>
      <c r="V728" s="228"/>
      <c r="AA728" s="228"/>
      <c r="AB728" s="228"/>
      <c r="AC728" s="228"/>
      <c r="AH728" s="228"/>
      <c r="AI728" s="228"/>
      <c r="AJ728" s="228"/>
    </row>
    <row r="729" spans="6:36" ht="13.5" customHeight="1">
      <c r="F729" s="228"/>
      <c r="G729" s="228"/>
      <c r="H729" s="228"/>
      <c r="M729" s="228"/>
      <c r="N729" s="228"/>
      <c r="O729" s="228"/>
      <c r="T729" s="228"/>
      <c r="U729" s="228"/>
      <c r="V729" s="228"/>
      <c r="AA729" s="228"/>
      <c r="AB729" s="228"/>
      <c r="AC729" s="228"/>
      <c r="AH729" s="228"/>
      <c r="AI729" s="228"/>
      <c r="AJ729" s="228"/>
    </row>
    <row r="730" spans="6:36" ht="13.5" customHeight="1">
      <c r="F730" s="228"/>
      <c r="G730" s="228"/>
      <c r="H730" s="228"/>
      <c r="M730" s="228"/>
      <c r="N730" s="228"/>
      <c r="O730" s="228"/>
      <c r="T730" s="228"/>
      <c r="U730" s="228"/>
      <c r="V730" s="228"/>
      <c r="AA730" s="228"/>
      <c r="AB730" s="228"/>
      <c r="AC730" s="228"/>
      <c r="AH730" s="228"/>
      <c r="AI730" s="228"/>
      <c r="AJ730" s="228"/>
    </row>
    <row r="731" spans="6:36" ht="13.5" customHeight="1">
      <c r="F731" s="228"/>
      <c r="G731" s="228"/>
      <c r="H731" s="228"/>
      <c r="M731" s="228"/>
      <c r="N731" s="228"/>
      <c r="O731" s="228"/>
      <c r="T731" s="228"/>
      <c r="U731" s="228"/>
      <c r="V731" s="228"/>
      <c r="AA731" s="228"/>
      <c r="AB731" s="228"/>
      <c r="AC731" s="228"/>
      <c r="AH731" s="228"/>
      <c r="AI731" s="228"/>
      <c r="AJ731" s="228"/>
    </row>
    <row r="732" spans="6:36" ht="13.5" customHeight="1">
      <c r="F732" s="228"/>
      <c r="G732" s="228"/>
      <c r="H732" s="228"/>
      <c r="M732" s="228"/>
      <c r="N732" s="228"/>
      <c r="O732" s="228"/>
      <c r="T732" s="228"/>
      <c r="U732" s="228"/>
      <c r="V732" s="228"/>
      <c r="AA732" s="228"/>
      <c r="AB732" s="228"/>
      <c r="AC732" s="228"/>
      <c r="AH732" s="228"/>
      <c r="AI732" s="228"/>
      <c r="AJ732" s="228"/>
    </row>
    <row r="733" spans="6:36" ht="13.5" customHeight="1">
      <c r="F733" s="228"/>
      <c r="G733" s="228"/>
      <c r="H733" s="228"/>
      <c r="M733" s="228"/>
      <c r="N733" s="228"/>
      <c r="O733" s="228"/>
      <c r="T733" s="228"/>
      <c r="U733" s="228"/>
      <c r="V733" s="228"/>
      <c r="AA733" s="228"/>
      <c r="AB733" s="228"/>
      <c r="AC733" s="228"/>
      <c r="AH733" s="228"/>
      <c r="AI733" s="228"/>
      <c r="AJ733" s="228"/>
    </row>
    <row r="734" spans="6:36" ht="13.5" customHeight="1">
      <c r="F734" s="228"/>
      <c r="G734" s="228"/>
      <c r="H734" s="228"/>
      <c r="M734" s="228"/>
      <c r="N734" s="228"/>
      <c r="O734" s="228"/>
      <c r="T734" s="228"/>
      <c r="U734" s="228"/>
      <c r="V734" s="228"/>
      <c r="AA734" s="228"/>
      <c r="AB734" s="228"/>
      <c r="AC734" s="228"/>
      <c r="AH734" s="228"/>
      <c r="AI734" s="228"/>
      <c r="AJ734" s="228"/>
    </row>
    <row r="735" spans="6:36" ht="13.5" customHeight="1">
      <c r="F735" s="228"/>
      <c r="G735" s="228"/>
      <c r="H735" s="228"/>
      <c r="M735" s="228"/>
      <c r="N735" s="228"/>
      <c r="O735" s="228"/>
      <c r="T735" s="228"/>
      <c r="U735" s="228"/>
      <c r="V735" s="228"/>
      <c r="AA735" s="228"/>
      <c r="AB735" s="228"/>
      <c r="AC735" s="228"/>
      <c r="AH735" s="228"/>
      <c r="AI735" s="228"/>
      <c r="AJ735" s="228"/>
    </row>
    <row r="736" spans="6:36" ht="13.5" customHeight="1">
      <c r="F736" s="228"/>
      <c r="G736" s="228"/>
      <c r="H736" s="228"/>
      <c r="M736" s="228"/>
      <c r="N736" s="228"/>
      <c r="O736" s="228"/>
      <c r="T736" s="228"/>
      <c r="U736" s="228"/>
      <c r="V736" s="228"/>
      <c r="AA736" s="228"/>
      <c r="AB736" s="228"/>
      <c r="AC736" s="228"/>
      <c r="AH736" s="228"/>
      <c r="AI736" s="228"/>
      <c r="AJ736" s="228"/>
    </row>
    <row r="737" spans="6:36" ht="13.5" customHeight="1">
      <c r="F737" s="228"/>
      <c r="G737" s="228"/>
      <c r="H737" s="228"/>
      <c r="M737" s="228"/>
      <c r="N737" s="228"/>
      <c r="O737" s="228"/>
      <c r="T737" s="228"/>
      <c r="U737" s="228"/>
      <c r="V737" s="228"/>
      <c r="AA737" s="228"/>
      <c r="AB737" s="228"/>
      <c r="AC737" s="228"/>
      <c r="AH737" s="228"/>
      <c r="AI737" s="228"/>
      <c r="AJ737" s="228"/>
    </row>
    <row r="738" spans="6:36" ht="13.5" customHeight="1">
      <c r="F738" s="228"/>
      <c r="G738" s="228"/>
      <c r="H738" s="228"/>
      <c r="M738" s="228"/>
      <c r="N738" s="228"/>
      <c r="O738" s="228"/>
      <c r="T738" s="228"/>
      <c r="U738" s="228"/>
      <c r="V738" s="228"/>
      <c r="AA738" s="228"/>
      <c r="AB738" s="228"/>
      <c r="AC738" s="228"/>
      <c r="AH738" s="228"/>
      <c r="AI738" s="228"/>
      <c r="AJ738" s="228"/>
    </row>
    <row r="739" spans="6:36" ht="13.5" customHeight="1">
      <c r="F739" s="228"/>
      <c r="G739" s="228"/>
      <c r="H739" s="228"/>
      <c r="M739" s="228"/>
      <c r="N739" s="228"/>
      <c r="O739" s="228"/>
      <c r="T739" s="228"/>
      <c r="U739" s="228"/>
      <c r="V739" s="228"/>
      <c r="AA739" s="228"/>
      <c r="AB739" s="228"/>
      <c r="AC739" s="228"/>
      <c r="AH739" s="228"/>
      <c r="AI739" s="228"/>
      <c r="AJ739" s="228"/>
    </row>
    <row r="740" spans="6:36" ht="13.5" customHeight="1">
      <c r="F740" s="228"/>
      <c r="G740" s="228"/>
      <c r="H740" s="228"/>
      <c r="M740" s="228"/>
      <c r="N740" s="228"/>
      <c r="O740" s="228"/>
      <c r="T740" s="228"/>
      <c r="U740" s="228"/>
      <c r="V740" s="228"/>
      <c r="AA740" s="228"/>
      <c r="AB740" s="228"/>
      <c r="AC740" s="228"/>
      <c r="AH740" s="228"/>
      <c r="AI740" s="228"/>
      <c r="AJ740" s="228"/>
    </row>
    <row r="741" spans="6:36" ht="13.5" customHeight="1">
      <c r="F741" s="228"/>
      <c r="G741" s="228"/>
      <c r="H741" s="228"/>
      <c r="M741" s="228"/>
      <c r="N741" s="228"/>
      <c r="O741" s="228"/>
      <c r="T741" s="228"/>
      <c r="U741" s="228"/>
      <c r="V741" s="228"/>
      <c r="AA741" s="228"/>
      <c r="AB741" s="228"/>
      <c r="AC741" s="228"/>
      <c r="AH741" s="228"/>
      <c r="AI741" s="228"/>
      <c r="AJ741" s="228"/>
    </row>
    <row r="742" spans="6:36" ht="13.5" customHeight="1">
      <c r="F742" s="228"/>
      <c r="G742" s="228"/>
      <c r="H742" s="228"/>
      <c r="M742" s="228"/>
      <c r="N742" s="228"/>
      <c r="O742" s="228"/>
      <c r="T742" s="228"/>
      <c r="U742" s="228"/>
      <c r="V742" s="228"/>
      <c r="AA742" s="228"/>
      <c r="AB742" s="228"/>
      <c r="AC742" s="228"/>
      <c r="AH742" s="228"/>
      <c r="AI742" s="228"/>
      <c r="AJ742" s="228"/>
    </row>
    <row r="743" spans="6:36" ht="13.5" customHeight="1">
      <c r="F743" s="228"/>
      <c r="G743" s="228"/>
      <c r="H743" s="228"/>
      <c r="M743" s="228"/>
      <c r="N743" s="228"/>
      <c r="O743" s="228"/>
      <c r="T743" s="228"/>
      <c r="U743" s="228"/>
      <c r="V743" s="228"/>
      <c r="AA743" s="228"/>
      <c r="AB743" s="228"/>
      <c r="AC743" s="228"/>
      <c r="AH743" s="228"/>
      <c r="AI743" s="228"/>
      <c r="AJ743" s="228"/>
    </row>
    <row r="744" spans="6:36" ht="13.5" customHeight="1">
      <c r="F744" s="228"/>
      <c r="G744" s="228"/>
      <c r="H744" s="228"/>
      <c r="M744" s="228"/>
      <c r="N744" s="228"/>
      <c r="O744" s="228"/>
      <c r="T744" s="228"/>
      <c r="U744" s="228"/>
      <c r="V744" s="228"/>
      <c r="AA744" s="228"/>
      <c r="AB744" s="228"/>
      <c r="AC744" s="228"/>
      <c r="AH744" s="228"/>
      <c r="AI744" s="228"/>
      <c r="AJ744" s="228"/>
    </row>
    <row r="745" spans="6:36" ht="13.5" customHeight="1">
      <c r="F745" s="228"/>
      <c r="G745" s="228"/>
      <c r="H745" s="228"/>
      <c r="M745" s="228"/>
      <c r="N745" s="228"/>
      <c r="O745" s="228"/>
      <c r="T745" s="228"/>
      <c r="U745" s="228"/>
      <c r="V745" s="228"/>
      <c r="AA745" s="228"/>
      <c r="AB745" s="228"/>
      <c r="AC745" s="228"/>
      <c r="AH745" s="228"/>
      <c r="AI745" s="228"/>
      <c r="AJ745" s="228"/>
    </row>
    <row r="746" spans="6:36" ht="13.5" customHeight="1">
      <c r="F746" s="228"/>
      <c r="G746" s="228"/>
      <c r="H746" s="228"/>
      <c r="M746" s="228"/>
      <c r="N746" s="228"/>
      <c r="O746" s="228"/>
      <c r="T746" s="228"/>
      <c r="U746" s="228"/>
      <c r="V746" s="228"/>
      <c r="AA746" s="228"/>
      <c r="AB746" s="228"/>
      <c r="AC746" s="228"/>
      <c r="AH746" s="228"/>
      <c r="AI746" s="228"/>
      <c r="AJ746" s="228"/>
    </row>
    <row r="747" spans="6:36" ht="13.5" customHeight="1">
      <c r="F747" s="228"/>
      <c r="G747" s="228"/>
      <c r="H747" s="228"/>
      <c r="M747" s="228"/>
      <c r="N747" s="228"/>
      <c r="O747" s="228"/>
      <c r="T747" s="228"/>
      <c r="U747" s="228"/>
      <c r="V747" s="228"/>
      <c r="AA747" s="228"/>
      <c r="AB747" s="228"/>
      <c r="AC747" s="228"/>
      <c r="AH747" s="228"/>
      <c r="AI747" s="228"/>
      <c r="AJ747" s="228"/>
    </row>
    <row r="748" spans="6:36" ht="13.5" customHeight="1">
      <c r="F748" s="228"/>
      <c r="G748" s="228"/>
      <c r="H748" s="228"/>
      <c r="M748" s="228"/>
      <c r="N748" s="228"/>
      <c r="O748" s="228"/>
      <c r="T748" s="228"/>
      <c r="U748" s="228"/>
      <c r="V748" s="228"/>
      <c r="AA748" s="228"/>
      <c r="AB748" s="228"/>
      <c r="AC748" s="228"/>
      <c r="AH748" s="228"/>
      <c r="AI748" s="228"/>
      <c r="AJ748" s="228"/>
    </row>
    <row r="749" spans="6:36" ht="13.5" customHeight="1">
      <c r="F749" s="228"/>
      <c r="G749" s="228"/>
      <c r="H749" s="228"/>
      <c r="M749" s="228"/>
      <c r="N749" s="228"/>
      <c r="O749" s="228"/>
      <c r="T749" s="228"/>
      <c r="U749" s="228"/>
      <c r="V749" s="228"/>
      <c r="AA749" s="228"/>
      <c r="AB749" s="228"/>
      <c r="AC749" s="228"/>
      <c r="AH749" s="228"/>
      <c r="AI749" s="228"/>
      <c r="AJ749" s="228"/>
    </row>
    <row r="750" spans="6:36" ht="13.5" customHeight="1">
      <c r="F750" s="228"/>
      <c r="G750" s="228"/>
      <c r="H750" s="228"/>
      <c r="M750" s="228"/>
      <c r="N750" s="228"/>
      <c r="O750" s="228"/>
      <c r="T750" s="228"/>
      <c r="U750" s="228"/>
      <c r="V750" s="228"/>
      <c r="AA750" s="228"/>
      <c r="AB750" s="228"/>
      <c r="AC750" s="228"/>
      <c r="AH750" s="228"/>
      <c r="AI750" s="228"/>
      <c r="AJ750" s="228"/>
    </row>
    <row r="751" spans="6:36" ht="13.5" customHeight="1">
      <c r="F751" s="228"/>
      <c r="G751" s="228"/>
      <c r="H751" s="228"/>
      <c r="M751" s="228"/>
      <c r="N751" s="228"/>
      <c r="O751" s="228"/>
      <c r="T751" s="228"/>
      <c r="U751" s="228"/>
      <c r="V751" s="228"/>
      <c r="AA751" s="228"/>
      <c r="AB751" s="228"/>
      <c r="AC751" s="228"/>
      <c r="AH751" s="228"/>
      <c r="AI751" s="228"/>
      <c r="AJ751" s="228"/>
    </row>
    <row r="752" spans="6:36" ht="13.5" customHeight="1">
      <c r="F752" s="228"/>
      <c r="G752" s="228"/>
      <c r="H752" s="228"/>
      <c r="M752" s="228"/>
      <c r="N752" s="228"/>
      <c r="O752" s="228"/>
      <c r="T752" s="228"/>
      <c r="U752" s="228"/>
      <c r="V752" s="228"/>
      <c r="AA752" s="228"/>
      <c r="AB752" s="228"/>
      <c r="AC752" s="228"/>
      <c r="AH752" s="228"/>
      <c r="AI752" s="228"/>
      <c r="AJ752" s="228"/>
    </row>
    <row r="753" spans="6:36" ht="13.5" customHeight="1">
      <c r="F753" s="228"/>
      <c r="G753" s="228"/>
      <c r="H753" s="228"/>
      <c r="M753" s="228"/>
      <c r="N753" s="228"/>
      <c r="O753" s="228"/>
      <c r="T753" s="228"/>
      <c r="U753" s="228"/>
      <c r="V753" s="228"/>
      <c r="AA753" s="228"/>
      <c r="AB753" s="228"/>
      <c r="AC753" s="228"/>
      <c r="AH753" s="228"/>
      <c r="AI753" s="228"/>
      <c r="AJ753" s="228"/>
    </row>
    <row r="754" spans="6:36" ht="13.5" customHeight="1">
      <c r="F754" s="228"/>
      <c r="G754" s="228"/>
      <c r="H754" s="228"/>
      <c r="M754" s="228"/>
      <c r="N754" s="228"/>
      <c r="O754" s="228"/>
      <c r="T754" s="228"/>
      <c r="U754" s="228"/>
      <c r="V754" s="228"/>
      <c r="AA754" s="228"/>
      <c r="AB754" s="228"/>
      <c r="AC754" s="228"/>
      <c r="AH754" s="228"/>
      <c r="AI754" s="228"/>
      <c r="AJ754" s="228"/>
    </row>
    <row r="755" spans="6:36" ht="13.5" customHeight="1">
      <c r="F755" s="228"/>
      <c r="G755" s="228"/>
      <c r="H755" s="228"/>
      <c r="M755" s="228"/>
      <c r="N755" s="228"/>
      <c r="O755" s="228"/>
      <c r="T755" s="228"/>
      <c r="U755" s="228"/>
      <c r="V755" s="228"/>
      <c r="AA755" s="228"/>
      <c r="AB755" s="228"/>
      <c r="AC755" s="228"/>
      <c r="AH755" s="228"/>
      <c r="AI755" s="228"/>
      <c r="AJ755" s="228"/>
    </row>
    <row r="756" spans="6:36" ht="13.5" customHeight="1">
      <c r="F756" s="228"/>
      <c r="G756" s="228"/>
      <c r="H756" s="228"/>
      <c r="M756" s="228"/>
      <c r="N756" s="228"/>
      <c r="O756" s="228"/>
      <c r="T756" s="228"/>
      <c r="U756" s="228"/>
      <c r="V756" s="228"/>
      <c r="AA756" s="228"/>
      <c r="AB756" s="228"/>
      <c r="AC756" s="228"/>
      <c r="AH756" s="228"/>
      <c r="AI756" s="228"/>
      <c r="AJ756" s="228"/>
    </row>
    <row r="757" spans="6:36" ht="13.5" customHeight="1">
      <c r="F757" s="228"/>
      <c r="G757" s="228"/>
      <c r="H757" s="228"/>
      <c r="M757" s="228"/>
      <c r="N757" s="228"/>
      <c r="O757" s="228"/>
      <c r="T757" s="228"/>
      <c r="U757" s="228"/>
      <c r="V757" s="228"/>
      <c r="AA757" s="228"/>
      <c r="AB757" s="228"/>
      <c r="AC757" s="228"/>
      <c r="AH757" s="228"/>
      <c r="AI757" s="228"/>
      <c r="AJ757" s="228"/>
    </row>
    <row r="758" spans="6:36" ht="13.5" customHeight="1">
      <c r="F758" s="228"/>
      <c r="G758" s="228"/>
      <c r="H758" s="228"/>
      <c r="M758" s="228"/>
      <c r="N758" s="228"/>
      <c r="O758" s="228"/>
      <c r="T758" s="228"/>
      <c r="U758" s="228"/>
      <c r="V758" s="228"/>
      <c r="AA758" s="228"/>
      <c r="AB758" s="228"/>
      <c r="AC758" s="228"/>
      <c r="AH758" s="228"/>
      <c r="AI758" s="228"/>
      <c r="AJ758" s="228"/>
    </row>
    <row r="759" spans="6:36" ht="13.5" customHeight="1">
      <c r="F759" s="228"/>
      <c r="G759" s="228"/>
      <c r="H759" s="228"/>
      <c r="M759" s="228"/>
      <c r="N759" s="228"/>
      <c r="O759" s="228"/>
      <c r="T759" s="228"/>
      <c r="U759" s="228"/>
      <c r="V759" s="228"/>
      <c r="AA759" s="228"/>
      <c r="AB759" s="228"/>
      <c r="AC759" s="228"/>
      <c r="AH759" s="228"/>
      <c r="AI759" s="228"/>
      <c r="AJ759" s="228"/>
    </row>
    <row r="760" spans="6:36" ht="13.5" customHeight="1">
      <c r="F760" s="228"/>
      <c r="G760" s="228"/>
      <c r="H760" s="228"/>
      <c r="M760" s="228"/>
      <c r="N760" s="228"/>
      <c r="O760" s="228"/>
      <c r="T760" s="228"/>
      <c r="U760" s="228"/>
      <c r="V760" s="228"/>
      <c r="AA760" s="228"/>
      <c r="AB760" s="228"/>
      <c r="AC760" s="228"/>
      <c r="AH760" s="228"/>
      <c r="AI760" s="228"/>
      <c r="AJ760" s="228"/>
    </row>
    <row r="761" spans="6:36" ht="13.5" customHeight="1">
      <c r="F761" s="228"/>
      <c r="G761" s="228"/>
      <c r="H761" s="228"/>
      <c r="M761" s="228"/>
      <c r="N761" s="228"/>
      <c r="O761" s="228"/>
      <c r="T761" s="228"/>
      <c r="U761" s="228"/>
      <c r="V761" s="228"/>
      <c r="AA761" s="228"/>
      <c r="AB761" s="228"/>
      <c r="AC761" s="228"/>
      <c r="AH761" s="228"/>
      <c r="AI761" s="228"/>
      <c r="AJ761" s="228"/>
    </row>
    <row r="762" spans="6:36" ht="13.5" customHeight="1">
      <c r="F762" s="228"/>
      <c r="G762" s="228"/>
      <c r="H762" s="228"/>
      <c r="M762" s="228"/>
      <c r="N762" s="228"/>
      <c r="O762" s="228"/>
      <c r="T762" s="228"/>
      <c r="U762" s="228"/>
      <c r="V762" s="228"/>
      <c r="AA762" s="228"/>
      <c r="AB762" s="228"/>
      <c r="AC762" s="228"/>
      <c r="AH762" s="228"/>
      <c r="AI762" s="228"/>
      <c r="AJ762" s="228"/>
    </row>
    <row r="763" spans="6:36" ht="13.5" customHeight="1">
      <c r="F763" s="228"/>
      <c r="G763" s="228"/>
      <c r="H763" s="228"/>
      <c r="M763" s="228"/>
      <c r="N763" s="228"/>
      <c r="O763" s="228"/>
      <c r="T763" s="228"/>
      <c r="U763" s="228"/>
      <c r="V763" s="228"/>
      <c r="AA763" s="228"/>
      <c r="AB763" s="228"/>
      <c r="AC763" s="228"/>
      <c r="AH763" s="228"/>
      <c r="AI763" s="228"/>
      <c r="AJ763" s="228"/>
    </row>
    <row r="764" spans="6:36" ht="13.5" customHeight="1">
      <c r="F764" s="228"/>
      <c r="G764" s="228"/>
      <c r="H764" s="228"/>
      <c r="M764" s="228"/>
      <c r="N764" s="228"/>
      <c r="O764" s="228"/>
      <c r="T764" s="228"/>
      <c r="U764" s="228"/>
      <c r="V764" s="228"/>
      <c r="AA764" s="228"/>
      <c r="AB764" s="228"/>
      <c r="AC764" s="228"/>
      <c r="AH764" s="228"/>
      <c r="AI764" s="228"/>
      <c r="AJ764" s="228"/>
    </row>
    <row r="765" spans="6:36" ht="13.5" customHeight="1">
      <c r="F765" s="228"/>
      <c r="G765" s="228"/>
      <c r="H765" s="228"/>
      <c r="M765" s="228"/>
      <c r="N765" s="228"/>
      <c r="O765" s="228"/>
      <c r="T765" s="228"/>
      <c r="U765" s="228"/>
      <c r="V765" s="228"/>
      <c r="AA765" s="228"/>
      <c r="AB765" s="228"/>
      <c r="AC765" s="228"/>
      <c r="AH765" s="228"/>
      <c r="AI765" s="228"/>
      <c r="AJ765" s="228"/>
    </row>
    <row r="766" spans="6:36" ht="13.5" customHeight="1">
      <c r="F766" s="228"/>
      <c r="G766" s="228"/>
      <c r="H766" s="228"/>
      <c r="M766" s="228"/>
      <c r="N766" s="228"/>
      <c r="O766" s="228"/>
      <c r="T766" s="228"/>
      <c r="U766" s="228"/>
      <c r="V766" s="228"/>
      <c r="AA766" s="228"/>
      <c r="AB766" s="228"/>
      <c r="AC766" s="228"/>
      <c r="AH766" s="228"/>
      <c r="AI766" s="228"/>
      <c r="AJ766" s="228"/>
    </row>
    <row r="767" spans="6:36" ht="13.5" customHeight="1">
      <c r="F767" s="228"/>
      <c r="G767" s="228"/>
      <c r="H767" s="228"/>
      <c r="M767" s="228"/>
      <c r="N767" s="228"/>
      <c r="O767" s="228"/>
      <c r="T767" s="228"/>
      <c r="U767" s="228"/>
      <c r="V767" s="228"/>
      <c r="AA767" s="228"/>
      <c r="AB767" s="228"/>
      <c r="AC767" s="228"/>
      <c r="AH767" s="228"/>
      <c r="AI767" s="228"/>
      <c r="AJ767" s="228"/>
    </row>
    <row r="768" spans="6:36" ht="13.5" customHeight="1">
      <c r="F768" s="228"/>
      <c r="G768" s="228"/>
      <c r="H768" s="228"/>
      <c r="M768" s="228"/>
      <c r="N768" s="228"/>
      <c r="O768" s="228"/>
      <c r="T768" s="228"/>
      <c r="U768" s="228"/>
      <c r="V768" s="228"/>
      <c r="AA768" s="228"/>
      <c r="AB768" s="228"/>
      <c r="AC768" s="228"/>
      <c r="AH768" s="228"/>
      <c r="AI768" s="228"/>
      <c r="AJ768" s="228"/>
    </row>
    <row r="769" spans="6:36" ht="13.5" customHeight="1">
      <c r="F769" s="228"/>
      <c r="G769" s="228"/>
      <c r="H769" s="228"/>
      <c r="M769" s="228"/>
      <c r="N769" s="228"/>
      <c r="O769" s="228"/>
      <c r="T769" s="228"/>
      <c r="U769" s="228"/>
      <c r="V769" s="228"/>
      <c r="AA769" s="228"/>
      <c r="AB769" s="228"/>
      <c r="AC769" s="228"/>
      <c r="AH769" s="228"/>
      <c r="AI769" s="228"/>
      <c r="AJ769" s="228"/>
    </row>
    <row r="770" spans="6:36" ht="13.5" customHeight="1">
      <c r="F770" s="228"/>
      <c r="G770" s="228"/>
      <c r="H770" s="228"/>
      <c r="M770" s="228"/>
      <c r="N770" s="228"/>
      <c r="O770" s="228"/>
      <c r="T770" s="228"/>
      <c r="U770" s="228"/>
      <c r="V770" s="228"/>
      <c r="AA770" s="228"/>
      <c r="AB770" s="228"/>
      <c r="AC770" s="228"/>
      <c r="AH770" s="228"/>
      <c r="AI770" s="228"/>
      <c r="AJ770" s="228"/>
    </row>
    <row r="771" spans="6:36" ht="13.5" customHeight="1">
      <c r="F771" s="228"/>
      <c r="G771" s="228"/>
      <c r="H771" s="228"/>
      <c r="M771" s="228"/>
      <c r="N771" s="228"/>
      <c r="O771" s="228"/>
      <c r="T771" s="228"/>
      <c r="U771" s="228"/>
      <c r="V771" s="228"/>
      <c r="AA771" s="228"/>
      <c r="AB771" s="228"/>
      <c r="AC771" s="228"/>
      <c r="AH771" s="228"/>
      <c r="AI771" s="228"/>
      <c r="AJ771" s="228"/>
    </row>
    <row r="772" spans="6:36" ht="13.5" customHeight="1">
      <c r="F772" s="228"/>
      <c r="G772" s="228"/>
      <c r="H772" s="228"/>
      <c r="M772" s="228"/>
      <c r="N772" s="228"/>
      <c r="O772" s="228"/>
      <c r="T772" s="228"/>
      <c r="U772" s="228"/>
      <c r="V772" s="228"/>
      <c r="AA772" s="228"/>
      <c r="AB772" s="228"/>
      <c r="AC772" s="228"/>
      <c r="AH772" s="228"/>
      <c r="AI772" s="228"/>
      <c r="AJ772" s="228"/>
    </row>
    <row r="773" spans="6:36" ht="13.5" customHeight="1">
      <c r="F773" s="228"/>
      <c r="G773" s="228"/>
      <c r="H773" s="228"/>
      <c r="M773" s="228"/>
      <c r="N773" s="228"/>
      <c r="O773" s="228"/>
      <c r="T773" s="228"/>
      <c r="U773" s="228"/>
      <c r="V773" s="228"/>
      <c r="AA773" s="228"/>
      <c r="AB773" s="228"/>
      <c r="AC773" s="228"/>
      <c r="AH773" s="228"/>
      <c r="AI773" s="228"/>
      <c r="AJ773" s="228"/>
    </row>
    <row r="774" spans="6:36" ht="13.5" customHeight="1">
      <c r="F774" s="228"/>
      <c r="G774" s="228"/>
      <c r="H774" s="228"/>
      <c r="M774" s="228"/>
      <c r="N774" s="228"/>
      <c r="O774" s="228"/>
      <c r="T774" s="228"/>
      <c r="U774" s="228"/>
      <c r="V774" s="228"/>
      <c r="AA774" s="228"/>
      <c r="AB774" s="228"/>
      <c r="AC774" s="228"/>
      <c r="AH774" s="228"/>
      <c r="AI774" s="228"/>
      <c r="AJ774" s="228"/>
    </row>
    <row r="775" spans="6:36" ht="13.5" customHeight="1">
      <c r="F775" s="228"/>
      <c r="G775" s="228"/>
      <c r="H775" s="228"/>
      <c r="M775" s="228"/>
      <c r="N775" s="228"/>
      <c r="O775" s="228"/>
      <c r="T775" s="228"/>
      <c r="U775" s="228"/>
      <c r="V775" s="228"/>
      <c r="AA775" s="228"/>
      <c r="AB775" s="228"/>
      <c r="AC775" s="228"/>
      <c r="AH775" s="228"/>
      <c r="AI775" s="228"/>
      <c r="AJ775" s="228"/>
    </row>
    <row r="776" spans="6:36" ht="13.5" customHeight="1">
      <c r="F776" s="228"/>
      <c r="G776" s="228"/>
      <c r="H776" s="228"/>
      <c r="M776" s="228"/>
      <c r="N776" s="228"/>
      <c r="O776" s="228"/>
      <c r="T776" s="228"/>
      <c r="U776" s="228"/>
      <c r="V776" s="228"/>
      <c r="AA776" s="228"/>
      <c r="AB776" s="228"/>
      <c r="AC776" s="228"/>
      <c r="AH776" s="228"/>
      <c r="AI776" s="228"/>
      <c r="AJ776" s="228"/>
    </row>
    <row r="777" spans="6:36" ht="13.5" customHeight="1">
      <c r="F777" s="228"/>
      <c r="G777" s="228"/>
      <c r="H777" s="228"/>
      <c r="M777" s="228"/>
      <c r="N777" s="228"/>
      <c r="O777" s="228"/>
      <c r="T777" s="228"/>
      <c r="U777" s="228"/>
      <c r="V777" s="228"/>
      <c r="AA777" s="228"/>
      <c r="AB777" s="228"/>
      <c r="AC777" s="228"/>
      <c r="AH777" s="228"/>
      <c r="AI777" s="228"/>
      <c r="AJ777" s="228"/>
    </row>
    <row r="778" spans="6:36" ht="13.5" customHeight="1">
      <c r="F778" s="228"/>
      <c r="G778" s="228"/>
      <c r="H778" s="228"/>
      <c r="M778" s="228"/>
      <c r="N778" s="228"/>
      <c r="O778" s="228"/>
      <c r="T778" s="228"/>
      <c r="U778" s="228"/>
      <c r="V778" s="228"/>
      <c r="AA778" s="228"/>
      <c r="AB778" s="228"/>
      <c r="AC778" s="228"/>
      <c r="AH778" s="228"/>
      <c r="AI778" s="228"/>
      <c r="AJ778" s="228"/>
    </row>
    <row r="779" spans="6:36" ht="13.5" customHeight="1">
      <c r="F779" s="228"/>
      <c r="G779" s="228"/>
      <c r="H779" s="228"/>
      <c r="M779" s="228"/>
      <c r="N779" s="228"/>
      <c r="O779" s="228"/>
      <c r="T779" s="228"/>
      <c r="U779" s="228"/>
      <c r="V779" s="228"/>
      <c r="AA779" s="228"/>
      <c r="AB779" s="228"/>
      <c r="AC779" s="228"/>
      <c r="AH779" s="228"/>
      <c r="AI779" s="228"/>
      <c r="AJ779" s="228"/>
    </row>
    <row r="780" spans="6:36" ht="13.5" customHeight="1">
      <c r="F780" s="228"/>
      <c r="G780" s="228"/>
      <c r="H780" s="228"/>
      <c r="M780" s="228"/>
      <c r="N780" s="228"/>
      <c r="O780" s="228"/>
      <c r="T780" s="228"/>
      <c r="U780" s="228"/>
      <c r="V780" s="228"/>
      <c r="AA780" s="228"/>
      <c r="AB780" s="228"/>
      <c r="AC780" s="228"/>
      <c r="AH780" s="228"/>
      <c r="AI780" s="228"/>
      <c r="AJ780" s="228"/>
    </row>
    <row r="781" spans="6:36" ht="13.5" customHeight="1">
      <c r="F781" s="228"/>
      <c r="G781" s="228"/>
      <c r="H781" s="228"/>
      <c r="M781" s="228"/>
      <c r="N781" s="228"/>
      <c r="O781" s="228"/>
      <c r="T781" s="228"/>
      <c r="U781" s="228"/>
      <c r="V781" s="228"/>
      <c r="AA781" s="228"/>
      <c r="AB781" s="228"/>
      <c r="AC781" s="228"/>
      <c r="AH781" s="228"/>
      <c r="AI781" s="228"/>
      <c r="AJ781" s="228"/>
    </row>
    <row r="782" spans="6:36" ht="13.5" customHeight="1">
      <c r="F782" s="228"/>
      <c r="G782" s="228"/>
      <c r="H782" s="228"/>
      <c r="M782" s="228"/>
      <c r="N782" s="228"/>
      <c r="O782" s="228"/>
      <c r="T782" s="228"/>
      <c r="U782" s="228"/>
      <c r="V782" s="228"/>
      <c r="AA782" s="228"/>
      <c r="AB782" s="228"/>
      <c r="AC782" s="228"/>
      <c r="AH782" s="228"/>
      <c r="AI782" s="228"/>
      <c r="AJ782" s="228"/>
    </row>
    <row r="783" spans="6:36" ht="13.5" customHeight="1">
      <c r="F783" s="228"/>
      <c r="G783" s="228"/>
      <c r="H783" s="228"/>
      <c r="M783" s="228"/>
      <c r="N783" s="228"/>
      <c r="O783" s="228"/>
      <c r="T783" s="228"/>
      <c r="U783" s="228"/>
      <c r="V783" s="228"/>
      <c r="AA783" s="228"/>
      <c r="AB783" s="228"/>
      <c r="AC783" s="228"/>
      <c r="AH783" s="228"/>
      <c r="AI783" s="228"/>
      <c r="AJ783" s="228"/>
    </row>
    <row r="784" spans="6:36" ht="13.5" customHeight="1">
      <c r="F784" s="228"/>
      <c r="G784" s="228"/>
      <c r="H784" s="228"/>
      <c r="M784" s="228"/>
      <c r="N784" s="228"/>
      <c r="O784" s="228"/>
      <c r="T784" s="228"/>
      <c r="U784" s="228"/>
      <c r="V784" s="228"/>
      <c r="AA784" s="228"/>
      <c r="AB784" s="228"/>
      <c r="AC784" s="228"/>
      <c r="AH784" s="228"/>
      <c r="AI784" s="228"/>
      <c r="AJ784" s="228"/>
    </row>
    <row r="785" spans="6:36" ht="13.5" customHeight="1">
      <c r="F785" s="228"/>
      <c r="G785" s="228"/>
      <c r="H785" s="228"/>
      <c r="M785" s="228"/>
      <c r="N785" s="228"/>
      <c r="O785" s="228"/>
      <c r="T785" s="228"/>
      <c r="U785" s="228"/>
      <c r="V785" s="228"/>
      <c r="AA785" s="228"/>
      <c r="AB785" s="228"/>
      <c r="AC785" s="228"/>
      <c r="AH785" s="228"/>
      <c r="AI785" s="228"/>
      <c r="AJ785" s="228"/>
    </row>
    <row r="786" spans="6:36" ht="13.5" customHeight="1">
      <c r="F786" s="228"/>
      <c r="G786" s="228"/>
      <c r="H786" s="228"/>
      <c r="M786" s="228"/>
      <c r="N786" s="228"/>
      <c r="O786" s="228"/>
      <c r="T786" s="228"/>
      <c r="U786" s="228"/>
      <c r="V786" s="228"/>
      <c r="AA786" s="228"/>
      <c r="AB786" s="228"/>
      <c r="AC786" s="228"/>
      <c r="AH786" s="228"/>
      <c r="AI786" s="228"/>
      <c r="AJ786" s="228"/>
    </row>
    <row r="787" spans="6:36" ht="13.5" customHeight="1">
      <c r="F787" s="228"/>
      <c r="G787" s="228"/>
      <c r="H787" s="228"/>
      <c r="M787" s="228"/>
      <c r="N787" s="228"/>
      <c r="O787" s="228"/>
      <c r="T787" s="228"/>
      <c r="U787" s="228"/>
      <c r="V787" s="228"/>
      <c r="AA787" s="228"/>
      <c r="AB787" s="228"/>
      <c r="AC787" s="228"/>
      <c r="AH787" s="228"/>
      <c r="AI787" s="228"/>
      <c r="AJ787" s="228"/>
    </row>
    <row r="788" spans="6:36" ht="13.5" customHeight="1">
      <c r="F788" s="228"/>
      <c r="G788" s="228"/>
      <c r="H788" s="228"/>
      <c r="M788" s="228"/>
      <c r="N788" s="228"/>
      <c r="O788" s="228"/>
      <c r="T788" s="228"/>
      <c r="U788" s="228"/>
      <c r="V788" s="228"/>
      <c r="AA788" s="228"/>
      <c r="AB788" s="228"/>
      <c r="AC788" s="228"/>
      <c r="AH788" s="228"/>
      <c r="AI788" s="228"/>
      <c r="AJ788" s="228"/>
    </row>
    <row r="789" spans="6:36" ht="13.5" customHeight="1">
      <c r="F789" s="228"/>
      <c r="G789" s="228"/>
      <c r="H789" s="228"/>
      <c r="M789" s="228"/>
      <c r="N789" s="228"/>
      <c r="O789" s="228"/>
      <c r="T789" s="228"/>
      <c r="U789" s="228"/>
      <c r="V789" s="228"/>
      <c r="AA789" s="228"/>
      <c r="AB789" s="228"/>
      <c r="AC789" s="228"/>
      <c r="AH789" s="228"/>
      <c r="AI789" s="228"/>
      <c r="AJ789" s="228"/>
    </row>
    <row r="790" spans="6:36" ht="13.5" customHeight="1">
      <c r="F790" s="228"/>
      <c r="G790" s="228"/>
      <c r="H790" s="228"/>
      <c r="M790" s="228"/>
      <c r="N790" s="228"/>
      <c r="O790" s="228"/>
      <c r="T790" s="228"/>
      <c r="U790" s="228"/>
      <c r="V790" s="228"/>
      <c r="AA790" s="228"/>
      <c r="AB790" s="228"/>
      <c r="AC790" s="228"/>
      <c r="AH790" s="228"/>
      <c r="AI790" s="228"/>
      <c r="AJ790" s="228"/>
    </row>
    <row r="791" spans="6:36" ht="13.5" customHeight="1">
      <c r="F791" s="228"/>
      <c r="G791" s="228"/>
      <c r="H791" s="228"/>
      <c r="M791" s="228"/>
      <c r="N791" s="228"/>
      <c r="O791" s="228"/>
      <c r="T791" s="228"/>
      <c r="U791" s="228"/>
      <c r="V791" s="228"/>
      <c r="AA791" s="228"/>
      <c r="AB791" s="228"/>
      <c r="AC791" s="228"/>
      <c r="AH791" s="228"/>
      <c r="AI791" s="228"/>
      <c r="AJ791" s="228"/>
    </row>
    <row r="792" spans="6:36" ht="13.5" customHeight="1">
      <c r="F792" s="228"/>
      <c r="G792" s="228"/>
      <c r="H792" s="228"/>
      <c r="M792" s="228"/>
      <c r="N792" s="228"/>
      <c r="O792" s="228"/>
      <c r="T792" s="228"/>
      <c r="U792" s="228"/>
      <c r="V792" s="228"/>
      <c r="AA792" s="228"/>
      <c r="AB792" s="228"/>
      <c r="AC792" s="228"/>
      <c r="AH792" s="228"/>
      <c r="AI792" s="228"/>
      <c r="AJ792" s="228"/>
    </row>
    <row r="793" spans="6:36" ht="13.5" customHeight="1">
      <c r="F793" s="228"/>
      <c r="G793" s="228"/>
      <c r="H793" s="228"/>
      <c r="M793" s="228"/>
      <c r="N793" s="228"/>
      <c r="O793" s="228"/>
      <c r="T793" s="228"/>
      <c r="U793" s="228"/>
      <c r="V793" s="228"/>
      <c r="AA793" s="228"/>
      <c r="AB793" s="228"/>
      <c r="AC793" s="228"/>
      <c r="AH793" s="228"/>
      <c r="AI793" s="228"/>
      <c r="AJ793" s="228"/>
    </row>
    <row r="794" spans="6:36" ht="13.5" customHeight="1">
      <c r="F794" s="228"/>
      <c r="G794" s="228"/>
      <c r="H794" s="228"/>
      <c r="M794" s="228"/>
      <c r="N794" s="228"/>
      <c r="O794" s="228"/>
      <c r="T794" s="228"/>
      <c r="U794" s="228"/>
      <c r="V794" s="228"/>
      <c r="AA794" s="228"/>
      <c r="AB794" s="228"/>
      <c r="AC794" s="228"/>
      <c r="AH794" s="228"/>
      <c r="AI794" s="228"/>
      <c r="AJ794" s="228"/>
    </row>
    <row r="795" spans="6:36" ht="13.5" customHeight="1">
      <c r="F795" s="228"/>
      <c r="G795" s="228"/>
      <c r="H795" s="228"/>
      <c r="M795" s="228"/>
      <c r="N795" s="228"/>
      <c r="O795" s="228"/>
      <c r="T795" s="228"/>
      <c r="U795" s="228"/>
      <c r="V795" s="228"/>
      <c r="AA795" s="228"/>
      <c r="AB795" s="228"/>
      <c r="AC795" s="228"/>
      <c r="AH795" s="228"/>
      <c r="AI795" s="228"/>
      <c r="AJ795" s="228"/>
    </row>
    <row r="796" spans="6:36" ht="13.5" customHeight="1">
      <c r="F796" s="228"/>
      <c r="G796" s="228"/>
      <c r="H796" s="228"/>
      <c r="M796" s="228"/>
      <c r="N796" s="228"/>
      <c r="O796" s="228"/>
      <c r="T796" s="228"/>
      <c r="U796" s="228"/>
      <c r="V796" s="228"/>
      <c r="AA796" s="228"/>
      <c r="AB796" s="228"/>
      <c r="AC796" s="228"/>
      <c r="AH796" s="228"/>
      <c r="AI796" s="228"/>
      <c r="AJ796" s="228"/>
    </row>
    <row r="797" spans="6:36" ht="13.5" customHeight="1">
      <c r="F797" s="228"/>
      <c r="G797" s="228"/>
      <c r="H797" s="228"/>
      <c r="M797" s="228"/>
      <c r="N797" s="228"/>
      <c r="O797" s="228"/>
      <c r="T797" s="228"/>
      <c r="U797" s="228"/>
      <c r="V797" s="228"/>
      <c r="AA797" s="228"/>
      <c r="AB797" s="228"/>
      <c r="AC797" s="228"/>
      <c r="AH797" s="228"/>
      <c r="AI797" s="228"/>
      <c r="AJ797" s="228"/>
    </row>
    <row r="798" spans="6:36" ht="13.5" customHeight="1">
      <c r="F798" s="228"/>
      <c r="G798" s="228"/>
      <c r="H798" s="228"/>
      <c r="M798" s="228"/>
      <c r="N798" s="228"/>
      <c r="O798" s="228"/>
      <c r="T798" s="228"/>
      <c r="U798" s="228"/>
      <c r="V798" s="228"/>
      <c r="AA798" s="228"/>
      <c r="AB798" s="228"/>
      <c r="AC798" s="228"/>
      <c r="AH798" s="228"/>
      <c r="AI798" s="228"/>
      <c r="AJ798" s="228"/>
    </row>
    <row r="799" spans="6:36" ht="13.5" customHeight="1">
      <c r="F799" s="228"/>
      <c r="G799" s="228"/>
      <c r="H799" s="228"/>
      <c r="M799" s="228"/>
      <c r="N799" s="228"/>
      <c r="O799" s="228"/>
      <c r="T799" s="228"/>
      <c r="U799" s="228"/>
      <c r="V799" s="228"/>
      <c r="AA799" s="228"/>
      <c r="AB799" s="228"/>
      <c r="AC799" s="228"/>
      <c r="AH799" s="228"/>
      <c r="AI799" s="228"/>
      <c r="AJ799" s="228"/>
    </row>
    <row r="800" spans="6:36" ht="13.5" customHeight="1">
      <c r="F800" s="228"/>
      <c r="G800" s="228"/>
      <c r="H800" s="228"/>
      <c r="M800" s="228"/>
      <c r="N800" s="228"/>
      <c r="O800" s="228"/>
      <c r="T800" s="228"/>
      <c r="U800" s="228"/>
      <c r="V800" s="228"/>
      <c r="AA800" s="228"/>
      <c r="AB800" s="228"/>
      <c r="AC800" s="228"/>
      <c r="AH800" s="228"/>
      <c r="AI800" s="228"/>
      <c r="AJ800" s="228"/>
    </row>
    <row r="801" spans="6:36" ht="13.5" customHeight="1">
      <c r="F801" s="228"/>
      <c r="G801" s="228"/>
      <c r="H801" s="228"/>
      <c r="M801" s="228"/>
      <c r="N801" s="228"/>
      <c r="O801" s="228"/>
      <c r="T801" s="228"/>
      <c r="U801" s="228"/>
      <c r="V801" s="228"/>
      <c r="AA801" s="228"/>
      <c r="AB801" s="228"/>
      <c r="AC801" s="228"/>
      <c r="AH801" s="228"/>
      <c r="AI801" s="228"/>
      <c r="AJ801" s="228"/>
    </row>
    <row r="802" spans="6:36" ht="13.5" customHeight="1">
      <c r="F802" s="228"/>
      <c r="G802" s="228"/>
      <c r="H802" s="228"/>
      <c r="M802" s="228"/>
      <c r="N802" s="228"/>
      <c r="O802" s="228"/>
      <c r="T802" s="228"/>
      <c r="U802" s="228"/>
      <c r="V802" s="228"/>
      <c r="AA802" s="228"/>
      <c r="AB802" s="228"/>
      <c r="AC802" s="228"/>
      <c r="AH802" s="228"/>
      <c r="AI802" s="228"/>
      <c r="AJ802" s="228"/>
    </row>
    <row r="803" spans="6:36" ht="13.5" customHeight="1">
      <c r="F803" s="228"/>
      <c r="G803" s="228"/>
      <c r="H803" s="228"/>
      <c r="M803" s="228"/>
      <c r="N803" s="228"/>
      <c r="O803" s="228"/>
      <c r="T803" s="228"/>
      <c r="U803" s="228"/>
      <c r="V803" s="228"/>
      <c r="AA803" s="228"/>
      <c r="AB803" s="228"/>
      <c r="AC803" s="228"/>
      <c r="AH803" s="228"/>
      <c r="AI803" s="228"/>
      <c r="AJ803" s="228"/>
    </row>
    <row r="804" spans="6:36" ht="13.5" customHeight="1">
      <c r="F804" s="228"/>
      <c r="G804" s="228"/>
      <c r="H804" s="228"/>
      <c r="M804" s="228"/>
      <c r="N804" s="228"/>
      <c r="O804" s="228"/>
      <c r="T804" s="228"/>
      <c r="U804" s="228"/>
      <c r="V804" s="228"/>
      <c r="AA804" s="228"/>
      <c r="AB804" s="228"/>
      <c r="AC804" s="228"/>
      <c r="AH804" s="228"/>
      <c r="AI804" s="228"/>
      <c r="AJ804" s="228"/>
    </row>
    <row r="805" spans="6:36" ht="13.5" customHeight="1">
      <c r="F805" s="228"/>
      <c r="G805" s="228"/>
      <c r="H805" s="228"/>
      <c r="M805" s="228"/>
      <c r="N805" s="228"/>
      <c r="O805" s="228"/>
      <c r="T805" s="228"/>
      <c r="U805" s="228"/>
      <c r="V805" s="228"/>
      <c r="AA805" s="228"/>
      <c r="AB805" s="228"/>
      <c r="AC805" s="228"/>
      <c r="AH805" s="228"/>
      <c r="AI805" s="228"/>
      <c r="AJ805" s="228"/>
    </row>
    <row r="806" spans="6:36" ht="13.5" customHeight="1">
      <c r="F806" s="228"/>
      <c r="G806" s="228"/>
      <c r="H806" s="228"/>
      <c r="M806" s="228"/>
      <c r="N806" s="228"/>
      <c r="O806" s="228"/>
      <c r="T806" s="228"/>
      <c r="U806" s="228"/>
      <c r="V806" s="228"/>
      <c r="AA806" s="228"/>
      <c r="AB806" s="228"/>
      <c r="AC806" s="228"/>
      <c r="AH806" s="228"/>
      <c r="AI806" s="228"/>
      <c r="AJ806" s="228"/>
    </row>
    <row r="807" spans="6:36" ht="13.5" customHeight="1">
      <c r="F807" s="228"/>
      <c r="G807" s="228"/>
      <c r="H807" s="228"/>
      <c r="M807" s="228"/>
      <c r="N807" s="228"/>
      <c r="O807" s="228"/>
      <c r="T807" s="228"/>
      <c r="U807" s="228"/>
      <c r="V807" s="228"/>
      <c r="AA807" s="228"/>
      <c r="AB807" s="228"/>
      <c r="AC807" s="228"/>
      <c r="AH807" s="228"/>
      <c r="AI807" s="228"/>
      <c r="AJ807" s="228"/>
    </row>
    <row r="808" spans="6:36" ht="13.5" customHeight="1">
      <c r="F808" s="228"/>
      <c r="G808" s="228"/>
      <c r="H808" s="228"/>
      <c r="M808" s="228"/>
      <c r="N808" s="228"/>
      <c r="O808" s="228"/>
      <c r="T808" s="228"/>
      <c r="U808" s="228"/>
      <c r="V808" s="228"/>
      <c r="AA808" s="228"/>
      <c r="AB808" s="228"/>
      <c r="AC808" s="228"/>
      <c r="AH808" s="228"/>
      <c r="AI808" s="228"/>
      <c r="AJ808" s="228"/>
    </row>
    <row r="809" spans="6:36" ht="13.5" customHeight="1">
      <c r="F809" s="228"/>
      <c r="G809" s="228"/>
      <c r="H809" s="228"/>
      <c r="M809" s="228"/>
      <c r="N809" s="228"/>
      <c r="O809" s="228"/>
      <c r="T809" s="228"/>
      <c r="U809" s="228"/>
      <c r="V809" s="228"/>
      <c r="AA809" s="228"/>
      <c r="AB809" s="228"/>
      <c r="AC809" s="228"/>
      <c r="AH809" s="228"/>
      <c r="AI809" s="228"/>
      <c r="AJ809" s="228"/>
    </row>
    <row r="810" spans="6:36" ht="13.5" customHeight="1">
      <c r="F810" s="228"/>
      <c r="G810" s="228"/>
      <c r="H810" s="228"/>
      <c r="M810" s="228"/>
      <c r="N810" s="228"/>
      <c r="O810" s="228"/>
      <c r="T810" s="228"/>
      <c r="U810" s="228"/>
      <c r="V810" s="228"/>
      <c r="AA810" s="228"/>
      <c r="AB810" s="228"/>
      <c r="AC810" s="228"/>
      <c r="AH810" s="228"/>
      <c r="AI810" s="228"/>
      <c r="AJ810" s="228"/>
    </row>
    <row r="811" spans="6:36" ht="13.5" customHeight="1">
      <c r="F811" s="228"/>
      <c r="G811" s="228"/>
      <c r="H811" s="228"/>
      <c r="M811" s="228"/>
      <c r="N811" s="228"/>
      <c r="O811" s="228"/>
      <c r="T811" s="228"/>
      <c r="U811" s="228"/>
      <c r="V811" s="228"/>
      <c r="AA811" s="228"/>
      <c r="AB811" s="228"/>
      <c r="AC811" s="228"/>
      <c r="AH811" s="228"/>
      <c r="AI811" s="228"/>
      <c r="AJ811" s="228"/>
    </row>
    <row r="812" spans="6:36" ht="13.5" customHeight="1">
      <c r="F812" s="228"/>
      <c r="G812" s="228"/>
      <c r="H812" s="228"/>
      <c r="M812" s="228"/>
      <c r="N812" s="228"/>
      <c r="O812" s="228"/>
      <c r="T812" s="228"/>
      <c r="U812" s="228"/>
      <c r="V812" s="228"/>
      <c r="AA812" s="228"/>
      <c r="AB812" s="228"/>
      <c r="AC812" s="228"/>
      <c r="AH812" s="228"/>
      <c r="AI812" s="228"/>
      <c r="AJ812" s="228"/>
    </row>
    <row r="813" spans="6:36" ht="13.5" customHeight="1">
      <c r="F813" s="228"/>
      <c r="G813" s="228"/>
      <c r="H813" s="228"/>
      <c r="M813" s="228"/>
      <c r="N813" s="228"/>
      <c r="O813" s="228"/>
      <c r="T813" s="228"/>
      <c r="U813" s="228"/>
      <c r="V813" s="228"/>
      <c r="AA813" s="228"/>
      <c r="AB813" s="228"/>
      <c r="AC813" s="228"/>
      <c r="AH813" s="228"/>
      <c r="AI813" s="228"/>
      <c r="AJ813" s="228"/>
    </row>
    <row r="814" spans="6:36" ht="13.5" customHeight="1">
      <c r="F814" s="228"/>
      <c r="G814" s="228"/>
      <c r="H814" s="228"/>
      <c r="M814" s="228"/>
      <c r="N814" s="228"/>
      <c r="O814" s="228"/>
      <c r="T814" s="228"/>
      <c r="U814" s="228"/>
      <c r="V814" s="228"/>
      <c r="AA814" s="228"/>
      <c r="AB814" s="228"/>
      <c r="AC814" s="228"/>
      <c r="AH814" s="228"/>
      <c r="AI814" s="228"/>
      <c r="AJ814" s="228"/>
    </row>
    <row r="815" spans="6:36" ht="13.5" customHeight="1">
      <c r="F815" s="228"/>
      <c r="G815" s="228"/>
      <c r="H815" s="228"/>
      <c r="M815" s="228"/>
      <c r="N815" s="228"/>
      <c r="O815" s="228"/>
      <c r="T815" s="228"/>
      <c r="U815" s="228"/>
      <c r="V815" s="228"/>
      <c r="AA815" s="228"/>
      <c r="AB815" s="228"/>
      <c r="AC815" s="228"/>
      <c r="AH815" s="228"/>
      <c r="AI815" s="228"/>
      <c r="AJ815" s="228"/>
    </row>
    <row r="816" spans="6:36" ht="13.5" customHeight="1">
      <c r="F816" s="228"/>
      <c r="G816" s="228"/>
      <c r="H816" s="228"/>
      <c r="M816" s="228"/>
      <c r="N816" s="228"/>
      <c r="O816" s="228"/>
      <c r="T816" s="228"/>
      <c r="U816" s="228"/>
      <c r="V816" s="228"/>
      <c r="AA816" s="228"/>
      <c r="AB816" s="228"/>
      <c r="AC816" s="228"/>
      <c r="AH816" s="228"/>
      <c r="AI816" s="228"/>
      <c r="AJ816" s="228"/>
    </row>
    <row r="817" spans="6:36" ht="13.5" customHeight="1">
      <c r="F817" s="228"/>
      <c r="G817" s="228"/>
      <c r="H817" s="228"/>
      <c r="M817" s="228"/>
      <c r="N817" s="228"/>
      <c r="O817" s="228"/>
      <c r="T817" s="228"/>
      <c r="U817" s="228"/>
      <c r="V817" s="228"/>
      <c r="AA817" s="228"/>
      <c r="AB817" s="228"/>
      <c r="AC817" s="228"/>
      <c r="AH817" s="228"/>
      <c r="AI817" s="228"/>
      <c r="AJ817" s="228"/>
    </row>
    <row r="818" spans="6:36" ht="13.5" customHeight="1">
      <c r="F818" s="228"/>
      <c r="G818" s="228"/>
      <c r="H818" s="228"/>
      <c r="M818" s="228"/>
      <c r="N818" s="228"/>
      <c r="O818" s="228"/>
      <c r="T818" s="228"/>
      <c r="U818" s="228"/>
      <c r="V818" s="228"/>
      <c r="AA818" s="228"/>
      <c r="AB818" s="228"/>
      <c r="AC818" s="228"/>
      <c r="AH818" s="228"/>
      <c r="AI818" s="228"/>
      <c r="AJ818" s="228"/>
    </row>
    <row r="819" spans="6:36" ht="13.5" customHeight="1">
      <c r="F819" s="228"/>
      <c r="G819" s="228"/>
      <c r="H819" s="228"/>
      <c r="M819" s="228"/>
      <c r="N819" s="228"/>
      <c r="O819" s="228"/>
      <c r="T819" s="228"/>
      <c r="U819" s="228"/>
      <c r="V819" s="228"/>
      <c r="AA819" s="228"/>
      <c r="AB819" s="228"/>
      <c r="AC819" s="228"/>
      <c r="AH819" s="228"/>
      <c r="AI819" s="228"/>
      <c r="AJ819" s="228"/>
    </row>
    <row r="820" spans="6:36" ht="13.5" customHeight="1">
      <c r="F820" s="228"/>
      <c r="G820" s="228"/>
      <c r="H820" s="228"/>
      <c r="M820" s="228"/>
      <c r="N820" s="228"/>
      <c r="O820" s="228"/>
      <c r="T820" s="228"/>
      <c r="U820" s="228"/>
      <c r="V820" s="228"/>
      <c r="AA820" s="228"/>
      <c r="AB820" s="228"/>
      <c r="AC820" s="228"/>
      <c r="AH820" s="228"/>
      <c r="AI820" s="228"/>
      <c r="AJ820" s="228"/>
    </row>
    <row r="821" spans="6:36" ht="13.5" customHeight="1">
      <c r="F821" s="228"/>
      <c r="G821" s="228"/>
      <c r="H821" s="228"/>
      <c r="M821" s="228"/>
      <c r="N821" s="228"/>
      <c r="O821" s="228"/>
      <c r="T821" s="228"/>
      <c r="U821" s="228"/>
      <c r="V821" s="228"/>
      <c r="AA821" s="228"/>
      <c r="AB821" s="228"/>
      <c r="AC821" s="228"/>
      <c r="AH821" s="228"/>
      <c r="AI821" s="228"/>
      <c r="AJ821" s="228"/>
    </row>
    <row r="822" spans="6:36" ht="13.5" customHeight="1">
      <c r="F822" s="228"/>
      <c r="G822" s="228"/>
      <c r="H822" s="228"/>
      <c r="M822" s="228"/>
      <c r="N822" s="228"/>
      <c r="O822" s="228"/>
      <c r="T822" s="228"/>
      <c r="U822" s="228"/>
      <c r="V822" s="228"/>
      <c r="AA822" s="228"/>
      <c r="AB822" s="228"/>
      <c r="AC822" s="228"/>
      <c r="AH822" s="228"/>
      <c r="AI822" s="228"/>
      <c r="AJ822" s="228"/>
    </row>
    <row r="823" spans="6:36" ht="13.5" customHeight="1">
      <c r="F823" s="228"/>
      <c r="G823" s="228"/>
      <c r="H823" s="228"/>
      <c r="M823" s="228"/>
      <c r="N823" s="228"/>
      <c r="O823" s="228"/>
      <c r="T823" s="228"/>
      <c r="U823" s="228"/>
      <c r="V823" s="228"/>
      <c r="AA823" s="228"/>
      <c r="AB823" s="228"/>
      <c r="AC823" s="228"/>
      <c r="AH823" s="228"/>
      <c r="AI823" s="228"/>
      <c r="AJ823" s="228"/>
    </row>
    <row r="824" spans="6:36" ht="13.5" customHeight="1">
      <c r="F824" s="228"/>
      <c r="G824" s="228"/>
      <c r="H824" s="228"/>
      <c r="M824" s="228"/>
      <c r="N824" s="228"/>
      <c r="O824" s="228"/>
      <c r="T824" s="228"/>
      <c r="U824" s="228"/>
      <c r="V824" s="228"/>
      <c r="AA824" s="228"/>
      <c r="AB824" s="228"/>
      <c r="AC824" s="228"/>
      <c r="AH824" s="228"/>
      <c r="AI824" s="228"/>
      <c r="AJ824" s="228"/>
    </row>
    <row r="825" spans="6:36" ht="13.5" customHeight="1">
      <c r="F825" s="228"/>
      <c r="G825" s="228"/>
      <c r="H825" s="228"/>
      <c r="M825" s="228"/>
      <c r="N825" s="228"/>
      <c r="O825" s="228"/>
      <c r="T825" s="228"/>
      <c r="U825" s="228"/>
      <c r="V825" s="228"/>
      <c r="AA825" s="228"/>
      <c r="AB825" s="228"/>
      <c r="AC825" s="228"/>
      <c r="AH825" s="228"/>
      <c r="AI825" s="228"/>
      <c r="AJ825" s="228"/>
    </row>
    <row r="826" spans="6:36" ht="13.5" customHeight="1">
      <c r="F826" s="228"/>
      <c r="G826" s="228"/>
      <c r="H826" s="228"/>
      <c r="M826" s="228"/>
      <c r="N826" s="228"/>
      <c r="O826" s="228"/>
      <c r="T826" s="228"/>
      <c r="U826" s="228"/>
      <c r="V826" s="228"/>
      <c r="AA826" s="228"/>
      <c r="AB826" s="228"/>
      <c r="AC826" s="228"/>
      <c r="AH826" s="228"/>
      <c r="AI826" s="228"/>
      <c r="AJ826" s="228"/>
    </row>
    <row r="827" spans="6:36" ht="13.5" customHeight="1">
      <c r="F827" s="228"/>
      <c r="G827" s="228"/>
      <c r="H827" s="228"/>
      <c r="M827" s="228"/>
      <c r="N827" s="228"/>
      <c r="O827" s="228"/>
      <c r="T827" s="228"/>
      <c r="U827" s="228"/>
      <c r="V827" s="228"/>
      <c r="AA827" s="228"/>
      <c r="AB827" s="228"/>
      <c r="AC827" s="228"/>
      <c r="AH827" s="228"/>
      <c r="AI827" s="228"/>
      <c r="AJ827" s="228"/>
    </row>
    <row r="828" spans="6:36" ht="13.5" customHeight="1">
      <c r="F828" s="228"/>
      <c r="G828" s="228"/>
      <c r="H828" s="228"/>
      <c r="M828" s="228"/>
      <c r="N828" s="228"/>
      <c r="O828" s="228"/>
      <c r="T828" s="228"/>
      <c r="U828" s="228"/>
      <c r="V828" s="228"/>
      <c r="AA828" s="228"/>
      <c r="AB828" s="228"/>
      <c r="AC828" s="228"/>
      <c r="AH828" s="228"/>
      <c r="AI828" s="228"/>
      <c r="AJ828" s="228"/>
    </row>
    <row r="829" spans="6:36" ht="13.5" customHeight="1">
      <c r="F829" s="228"/>
      <c r="G829" s="228"/>
      <c r="H829" s="228"/>
      <c r="M829" s="228"/>
      <c r="N829" s="228"/>
      <c r="O829" s="228"/>
      <c r="T829" s="228"/>
      <c r="U829" s="228"/>
      <c r="V829" s="228"/>
      <c r="AA829" s="228"/>
      <c r="AB829" s="228"/>
      <c r="AC829" s="228"/>
      <c r="AH829" s="228"/>
      <c r="AI829" s="228"/>
      <c r="AJ829" s="228"/>
    </row>
    <row r="830" spans="6:36" ht="13.5" customHeight="1">
      <c r="F830" s="228"/>
      <c r="G830" s="228"/>
      <c r="H830" s="228"/>
      <c r="M830" s="228"/>
      <c r="N830" s="228"/>
      <c r="O830" s="228"/>
      <c r="T830" s="228"/>
      <c r="U830" s="228"/>
      <c r="V830" s="228"/>
      <c r="AA830" s="228"/>
      <c r="AB830" s="228"/>
      <c r="AC830" s="228"/>
      <c r="AH830" s="228"/>
      <c r="AI830" s="228"/>
      <c r="AJ830" s="228"/>
    </row>
    <row r="831" spans="6:36" ht="13.5" customHeight="1">
      <c r="F831" s="228"/>
      <c r="G831" s="228"/>
      <c r="H831" s="228"/>
      <c r="M831" s="228"/>
      <c r="N831" s="228"/>
      <c r="O831" s="228"/>
      <c r="T831" s="228"/>
      <c r="U831" s="228"/>
      <c r="V831" s="228"/>
      <c r="AA831" s="228"/>
      <c r="AB831" s="228"/>
      <c r="AC831" s="228"/>
      <c r="AH831" s="228"/>
      <c r="AI831" s="228"/>
      <c r="AJ831" s="228"/>
    </row>
    <row r="832" spans="6:36" ht="13.5" customHeight="1">
      <c r="F832" s="228"/>
      <c r="G832" s="228"/>
      <c r="H832" s="228"/>
      <c r="M832" s="228"/>
      <c r="N832" s="228"/>
      <c r="O832" s="228"/>
      <c r="T832" s="228"/>
      <c r="U832" s="228"/>
      <c r="V832" s="228"/>
      <c r="AA832" s="228"/>
      <c r="AB832" s="228"/>
      <c r="AC832" s="228"/>
      <c r="AH832" s="228"/>
      <c r="AI832" s="228"/>
      <c r="AJ832" s="228"/>
    </row>
    <row r="833" spans="6:36" ht="13.5" customHeight="1">
      <c r="F833" s="228"/>
      <c r="G833" s="228"/>
      <c r="H833" s="228"/>
      <c r="M833" s="228"/>
      <c r="N833" s="228"/>
      <c r="O833" s="228"/>
      <c r="T833" s="228"/>
      <c r="U833" s="228"/>
      <c r="V833" s="228"/>
      <c r="AA833" s="228"/>
      <c r="AB833" s="228"/>
      <c r="AC833" s="228"/>
      <c r="AH833" s="228"/>
      <c r="AI833" s="228"/>
      <c r="AJ833" s="228"/>
    </row>
    <row r="834" spans="6:36" ht="13.5" customHeight="1">
      <c r="F834" s="228"/>
      <c r="G834" s="228"/>
      <c r="H834" s="228"/>
      <c r="M834" s="228"/>
      <c r="N834" s="228"/>
      <c r="O834" s="228"/>
      <c r="T834" s="228"/>
      <c r="U834" s="228"/>
      <c r="V834" s="228"/>
      <c r="AA834" s="228"/>
      <c r="AB834" s="228"/>
      <c r="AC834" s="228"/>
      <c r="AH834" s="228"/>
      <c r="AI834" s="228"/>
      <c r="AJ834" s="228"/>
    </row>
    <row r="835" spans="6:36" ht="13.5" customHeight="1">
      <c r="F835" s="228"/>
      <c r="G835" s="228"/>
      <c r="H835" s="228"/>
      <c r="M835" s="228"/>
      <c r="N835" s="228"/>
      <c r="O835" s="228"/>
      <c r="T835" s="228"/>
      <c r="U835" s="228"/>
      <c r="V835" s="228"/>
      <c r="AA835" s="228"/>
      <c r="AB835" s="228"/>
      <c r="AC835" s="228"/>
      <c r="AH835" s="228"/>
      <c r="AI835" s="228"/>
      <c r="AJ835" s="228"/>
    </row>
    <row r="836" spans="6:36" ht="13.5" customHeight="1">
      <c r="F836" s="228"/>
      <c r="G836" s="228"/>
      <c r="H836" s="228"/>
      <c r="M836" s="228"/>
      <c r="N836" s="228"/>
      <c r="O836" s="228"/>
      <c r="T836" s="228"/>
      <c r="U836" s="228"/>
      <c r="V836" s="228"/>
      <c r="AA836" s="228"/>
      <c r="AB836" s="228"/>
      <c r="AC836" s="228"/>
      <c r="AH836" s="228"/>
      <c r="AI836" s="228"/>
      <c r="AJ836" s="228"/>
    </row>
    <row r="837" spans="6:36" ht="13.5" customHeight="1">
      <c r="F837" s="228"/>
      <c r="G837" s="228"/>
      <c r="H837" s="228"/>
      <c r="M837" s="228"/>
      <c r="N837" s="228"/>
      <c r="O837" s="228"/>
      <c r="T837" s="228"/>
      <c r="U837" s="228"/>
      <c r="V837" s="228"/>
      <c r="AA837" s="228"/>
      <c r="AB837" s="228"/>
      <c r="AC837" s="228"/>
      <c r="AH837" s="228"/>
      <c r="AI837" s="228"/>
      <c r="AJ837" s="228"/>
    </row>
    <row r="838" spans="6:36" ht="13.5" customHeight="1">
      <c r="F838" s="228"/>
      <c r="G838" s="228"/>
      <c r="H838" s="228"/>
      <c r="M838" s="228"/>
      <c r="N838" s="228"/>
      <c r="O838" s="228"/>
      <c r="T838" s="228"/>
      <c r="U838" s="228"/>
      <c r="V838" s="228"/>
      <c r="AA838" s="228"/>
      <c r="AB838" s="228"/>
      <c r="AC838" s="228"/>
      <c r="AH838" s="228"/>
      <c r="AI838" s="228"/>
      <c r="AJ838" s="228"/>
    </row>
    <row r="839" spans="6:36" ht="13.5" customHeight="1">
      <c r="F839" s="228"/>
      <c r="G839" s="228"/>
      <c r="H839" s="228"/>
      <c r="M839" s="228"/>
      <c r="N839" s="228"/>
      <c r="O839" s="228"/>
      <c r="T839" s="228"/>
      <c r="U839" s="228"/>
      <c r="V839" s="228"/>
      <c r="AA839" s="228"/>
      <c r="AB839" s="228"/>
      <c r="AC839" s="228"/>
      <c r="AH839" s="228"/>
      <c r="AI839" s="228"/>
      <c r="AJ839" s="228"/>
    </row>
    <row r="840" spans="6:36" ht="13.5" customHeight="1">
      <c r="F840" s="228"/>
      <c r="G840" s="228"/>
      <c r="H840" s="228"/>
      <c r="M840" s="228"/>
      <c r="N840" s="228"/>
      <c r="O840" s="228"/>
      <c r="T840" s="228"/>
      <c r="U840" s="228"/>
      <c r="V840" s="228"/>
      <c r="AA840" s="228"/>
      <c r="AB840" s="228"/>
      <c r="AC840" s="228"/>
      <c r="AH840" s="228"/>
      <c r="AI840" s="228"/>
      <c r="AJ840" s="228"/>
    </row>
    <row r="841" spans="6:36" ht="13.5" customHeight="1">
      <c r="F841" s="228"/>
      <c r="G841" s="228"/>
      <c r="H841" s="228"/>
      <c r="M841" s="228"/>
      <c r="N841" s="228"/>
      <c r="O841" s="228"/>
      <c r="T841" s="228"/>
      <c r="U841" s="228"/>
      <c r="V841" s="228"/>
      <c r="AA841" s="228"/>
      <c r="AB841" s="228"/>
      <c r="AC841" s="228"/>
      <c r="AH841" s="228"/>
      <c r="AI841" s="228"/>
      <c r="AJ841" s="228"/>
    </row>
    <row r="842" spans="6:36" ht="13.5" customHeight="1">
      <c r="F842" s="228"/>
      <c r="G842" s="228"/>
      <c r="H842" s="228"/>
      <c r="M842" s="228"/>
      <c r="N842" s="228"/>
      <c r="O842" s="228"/>
      <c r="T842" s="228"/>
      <c r="U842" s="228"/>
      <c r="V842" s="228"/>
      <c r="AA842" s="228"/>
      <c r="AB842" s="228"/>
      <c r="AC842" s="228"/>
      <c r="AH842" s="228"/>
      <c r="AI842" s="228"/>
      <c r="AJ842" s="228"/>
    </row>
    <row r="843" spans="6:36" ht="13.5" customHeight="1">
      <c r="F843" s="228"/>
      <c r="G843" s="228"/>
      <c r="H843" s="228"/>
      <c r="M843" s="228"/>
      <c r="N843" s="228"/>
      <c r="O843" s="228"/>
      <c r="T843" s="228"/>
      <c r="U843" s="228"/>
      <c r="V843" s="228"/>
      <c r="AA843" s="228"/>
      <c r="AB843" s="228"/>
      <c r="AC843" s="228"/>
      <c r="AH843" s="228"/>
      <c r="AI843" s="228"/>
      <c r="AJ843" s="228"/>
    </row>
    <row r="844" spans="6:36" ht="13.5" customHeight="1">
      <c r="F844" s="228"/>
      <c r="G844" s="228"/>
      <c r="H844" s="228"/>
      <c r="M844" s="228"/>
      <c r="N844" s="228"/>
      <c r="O844" s="228"/>
      <c r="T844" s="228"/>
      <c r="U844" s="228"/>
      <c r="V844" s="228"/>
      <c r="AA844" s="228"/>
      <c r="AB844" s="228"/>
      <c r="AC844" s="228"/>
      <c r="AH844" s="228"/>
      <c r="AI844" s="228"/>
      <c r="AJ844" s="228"/>
    </row>
    <row r="845" spans="6:36" ht="13.5" customHeight="1">
      <c r="F845" s="228"/>
      <c r="G845" s="228"/>
      <c r="H845" s="228"/>
      <c r="M845" s="228"/>
      <c r="N845" s="228"/>
      <c r="O845" s="228"/>
      <c r="T845" s="228"/>
      <c r="U845" s="228"/>
      <c r="V845" s="228"/>
      <c r="AA845" s="228"/>
      <c r="AB845" s="228"/>
      <c r="AC845" s="228"/>
      <c r="AH845" s="228"/>
      <c r="AI845" s="228"/>
      <c r="AJ845" s="228"/>
    </row>
    <row r="846" spans="6:36" ht="13.5" customHeight="1">
      <c r="F846" s="228"/>
      <c r="G846" s="228"/>
      <c r="H846" s="228"/>
      <c r="M846" s="228"/>
      <c r="N846" s="228"/>
      <c r="O846" s="228"/>
      <c r="T846" s="228"/>
      <c r="U846" s="228"/>
      <c r="V846" s="228"/>
      <c r="AA846" s="228"/>
      <c r="AB846" s="228"/>
      <c r="AC846" s="228"/>
      <c r="AH846" s="228"/>
      <c r="AI846" s="228"/>
      <c r="AJ846" s="228"/>
    </row>
    <row r="847" spans="6:36" ht="13.5" customHeight="1">
      <c r="F847" s="228"/>
      <c r="G847" s="228"/>
      <c r="H847" s="228"/>
      <c r="M847" s="228"/>
      <c r="N847" s="228"/>
      <c r="O847" s="228"/>
      <c r="T847" s="228"/>
      <c r="U847" s="228"/>
      <c r="V847" s="228"/>
      <c r="AA847" s="228"/>
      <c r="AB847" s="228"/>
      <c r="AC847" s="228"/>
      <c r="AH847" s="228"/>
      <c r="AI847" s="228"/>
      <c r="AJ847" s="228"/>
    </row>
    <row r="848" spans="6:36" ht="13.5" customHeight="1">
      <c r="F848" s="228"/>
      <c r="G848" s="228"/>
      <c r="H848" s="228"/>
      <c r="M848" s="228"/>
      <c r="N848" s="228"/>
      <c r="O848" s="228"/>
      <c r="T848" s="228"/>
      <c r="U848" s="228"/>
      <c r="V848" s="228"/>
      <c r="AA848" s="228"/>
      <c r="AB848" s="228"/>
      <c r="AC848" s="228"/>
      <c r="AH848" s="228"/>
      <c r="AI848" s="228"/>
      <c r="AJ848" s="228"/>
    </row>
    <row r="849" spans="6:36" ht="13.5" customHeight="1">
      <c r="F849" s="228"/>
      <c r="G849" s="228"/>
      <c r="H849" s="228"/>
      <c r="M849" s="228"/>
      <c r="N849" s="228"/>
      <c r="O849" s="228"/>
      <c r="T849" s="228"/>
      <c r="U849" s="228"/>
      <c r="V849" s="228"/>
      <c r="AA849" s="228"/>
      <c r="AB849" s="228"/>
      <c r="AC849" s="228"/>
      <c r="AH849" s="228"/>
      <c r="AI849" s="228"/>
      <c r="AJ849" s="228"/>
    </row>
    <row r="850" spans="6:36" ht="13.5" customHeight="1">
      <c r="F850" s="228"/>
      <c r="G850" s="228"/>
      <c r="H850" s="228"/>
      <c r="M850" s="228"/>
      <c r="N850" s="228"/>
      <c r="O850" s="228"/>
      <c r="T850" s="228"/>
      <c r="U850" s="228"/>
      <c r="V850" s="228"/>
      <c r="AA850" s="228"/>
      <c r="AB850" s="228"/>
      <c r="AC850" s="228"/>
      <c r="AH850" s="228"/>
      <c r="AI850" s="228"/>
      <c r="AJ850" s="228"/>
    </row>
    <row r="851" spans="6:36" ht="13.5" customHeight="1">
      <c r="F851" s="228"/>
      <c r="G851" s="228"/>
      <c r="H851" s="228"/>
      <c r="M851" s="228"/>
      <c r="N851" s="228"/>
      <c r="O851" s="228"/>
      <c r="T851" s="228"/>
      <c r="U851" s="228"/>
      <c r="V851" s="228"/>
      <c r="AA851" s="228"/>
      <c r="AB851" s="228"/>
      <c r="AC851" s="228"/>
      <c r="AH851" s="228"/>
      <c r="AI851" s="228"/>
      <c r="AJ851" s="228"/>
    </row>
    <row r="852" spans="6:36" ht="13.5" customHeight="1">
      <c r="F852" s="228"/>
      <c r="G852" s="228"/>
      <c r="H852" s="228"/>
      <c r="M852" s="228"/>
      <c r="N852" s="228"/>
      <c r="O852" s="228"/>
      <c r="T852" s="228"/>
      <c r="U852" s="228"/>
      <c r="V852" s="228"/>
      <c r="AA852" s="228"/>
      <c r="AB852" s="228"/>
      <c r="AC852" s="228"/>
      <c r="AH852" s="228"/>
      <c r="AI852" s="228"/>
      <c r="AJ852" s="228"/>
    </row>
    <row r="853" spans="6:36" ht="13.5" customHeight="1">
      <c r="F853" s="228"/>
      <c r="G853" s="228"/>
      <c r="H853" s="228"/>
      <c r="M853" s="228"/>
      <c r="N853" s="228"/>
      <c r="O853" s="228"/>
      <c r="T853" s="228"/>
      <c r="U853" s="228"/>
      <c r="V853" s="228"/>
      <c r="AA853" s="228"/>
      <c r="AB853" s="228"/>
      <c r="AC853" s="228"/>
      <c r="AH853" s="228"/>
      <c r="AI853" s="228"/>
      <c r="AJ853" s="228"/>
    </row>
    <row r="854" spans="6:36" ht="13.5" customHeight="1">
      <c r="F854" s="228"/>
      <c r="G854" s="228"/>
      <c r="H854" s="228"/>
      <c r="M854" s="228"/>
      <c r="N854" s="228"/>
      <c r="O854" s="228"/>
      <c r="T854" s="228"/>
      <c r="U854" s="228"/>
      <c r="V854" s="228"/>
      <c r="AA854" s="228"/>
      <c r="AB854" s="228"/>
      <c r="AC854" s="228"/>
      <c r="AH854" s="228"/>
      <c r="AI854" s="228"/>
      <c r="AJ854" s="228"/>
    </row>
    <row r="855" spans="6:36" ht="13.5" customHeight="1">
      <c r="F855" s="228"/>
      <c r="G855" s="228"/>
      <c r="H855" s="228"/>
      <c r="M855" s="228"/>
      <c r="N855" s="228"/>
      <c r="O855" s="228"/>
      <c r="T855" s="228"/>
      <c r="U855" s="228"/>
      <c r="V855" s="228"/>
      <c r="AA855" s="228"/>
      <c r="AB855" s="228"/>
      <c r="AC855" s="228"/>
      <c r="AH855" s="228"/>
      <c r="AI855" s="228"/>
      <c r="AJ855" s="228"/>
    </row>
    <row r="856" spans="6:36" ht="13.5" customHeight="1">
      <c r="F856" s="228"/>
      <c r="G856" s="228"/>
      <c r="H856" s="228"/>
      <c r="M856" s="228"/>
      <c r="N856" s="228"/>
      <c r="O856" s="228"/>
      <c r="T856" s="228"/>
      <c r="U856" s="228"/>
      <c r="V856" s="228"/>
      <c r="AA856" s="228"/>
      <c r="AB856" s="228"/>
      <c r="AC856" s="228"/>
      <c r="AH856" s="228"/>
      <c r="AI856" s="228"/>
      <c r="AJ856" s="228"/>
    </row>
    <row r="857" spans="6:36" ht="13.5" customHeight="1">
      <c r="F857" s="228"/>
      <c r="G857" s="228"/>
      <c r="H857" s="228"/>
      <c r="M857" s="228"/>
      <c r="N857" s="228"/>
      <c r="O857" s="228"/>
      <c r="T857" s="228"/>
      <c r="U857" s="228"/>
      <c r="V857" s="228"/>
      <c r="AA857" s="228"/>
      <c r="AB857" s="228"/>
      <c r="AC857" s="228"/>
      <c r="AH857" s="228"/>
      <c r="AI857" s="228"/>
      <c r="AJ857" s="228"/>
    </row>
    <row r="858" spans="6:36" ht="13.5" customHeight="1">
      <c r="F858" s="228"/>
      <c r="G858" s="228"/>
      <c r="H858" s="228"/>
      <c r="M858" s="228"/>
      <c r="N858" s="228"/>
      <c r="O858" s="228"/>
      <c r="T858" s="228"/>
      <c r="U858" s="228"/>
      <c r="V858" s="228"/>
      <c r="AA858" s="228"/>
      <c r="AB858" s="228"/>
      <c r="AC858" s="228"/>
      <c r="AH858" s="228"/>
      <c r="AI858" s="228"/>
      <c r="AJ858" s="228"/>
    </row>
    <row r="859" spans="6:36" ht="13.5" customHeight="1">
      <c r="F859" s="228"/>
      <c r="G859" s="228"/>
      <c r="H859" s="228"/>
      <c r="M859" s="228"/>
      <c r="N859" s="228"/>
      <c r="O859" s="228"/>
      <c r="T859" s="228"/>
      <c r="U859" s="228"/>
      <c r="V859" s="228"/>
      <c r="AA859" s="228"/>
      <c r="AB859" s="228"/>
      <c r="AC859" s="228"/>
      <c r="AH859" s="228"/>
      <c r="AI859" s="228"/>
      <c r="AJ859" s="228"/>
    </row>
    <row r="860" spans="6:36" ht="13.5" customHeight="1">
      <c r="F860" s="228"/>
      <c r="G860" s="228"/>
      <c r="H860" s="228"/>
      <c r="M860" s="228"/>
      <c r="N860" s="228"/>
      <c r="O860" s="228"/>
      <c r="T860" s="228"/>
      <c r="U860" s="228"/>
      <c r="V860" s="228"/>
      <c r="AA860" s="228"/>
      <c r="AB860" s="228"/>
      <c r="AC860" s="228"/>
      <c r="AH860" s="228"/>
      <c r="AI860" s="228"/>
      <c r="AJ860" s="228"/>
    </row>
    <row r="861" spans="6:36" ht="13.5" customHeight="1">
      <c r="F861" s="228"/>
      <c r="G861" s="228"/>
      <c r="H861" s="228"/>
      <c r="M861" s="228"/>
      <c r="N861" s="228"/>
      <c r="O861" s="228"/>
      <c r="T861" s="228"/>
      <c r="U861" s="228"/>
      <c r="V861" s="228"/>
      <c r="AA861" s="228"/>
      <c r="AB861" s="228"/>
      <c r="AC861" s="228"/>
      <c r="AH861" s="228"/>
      <c r="AI861" s="228"/>
      <c r="AJ861" s="228"/>
    </row>
    <row r="862" spans="6:36" ht="13.5" customHeight="1">
      <c r="F862" s="228"/>
      <c r="G862" s="228"/>
      <c r="H862" s="228"/>
      <c r="M862" s="228"/>
      <c r="N862" s="228"/>
      <c r="O862" s="228"/>
      <c r="T862" s="228"/>
      <c r="U862" s="228"/>
      <c r="V862" s="228"/>
      <c r="AA862" s="228"/>
      <c r="AB862" s="228"/>
      <c r="AC862" s="228"/>
      <c r="AH862" s="228"/>
      <c r="AI862" s="228"/>
      <c r="AJ862" s="228"/>
    </row>
    <row r="863" spans="6:36" ht="13.5" customHeight="1">
      <c r="F863" s="228"/>
      <c r="G863" s="228"/>
      <c r="H863" s="228"/>
      <c r="M863" s="228"/>
      <c r="N863" s="228"/>
      <c r="O863" s="228"/>
      <c r="T863" s="228"/>
      <c r="U863" s="228"/>
      <c r="V863" s="228"/>
      <c r="AA863" s="228"/>
      <c r="AB863" s="228"/>
      <c r="AC863" s="228"/>
      <c r="AH863" s="228"/>
      <c r="AI863" s="228"/>
      <c r="AJ863" s="228"/>
    </row>
    <row r="864" spans="6:36" ht="13.5" customHeight="1">
      <c r="F864" s="228"/>
      <c r="G864" s="228"/>
      <c r="H864" s="228"/>
      <c r="M864" s="228"/>
      <c r="N864" s="228"/>
      <c r="O864" s="228"/>
      <c r="T864" s="228"/>
      <c r="U864" s="228"/>
      <c r="V864" s="228"/>
      <c r="AA864" s="228"/>
      <c r="AB864" s="228"/>
      <c r="AC864" s="228"/>
      <c r="AH864" s="228"/>
      <c r="AI864" s="228"/>
      <c r="AJ864" s="228"/>
    </row>
    <row r="865" spans="6:36" ht="13.5" customHeight="1">
      <c r="F865" s="228"/>
      <c r="G865" s="228"/>
      <c r="H865" s="228"/>
      <c r="M865" s="228"/>
      <c r="N865" s="228"/>
      <c r="O865" s="228"/>
      <c r="T865" s="228"/>
      <c r="U865" s="228"/>
      <c r="V865" s="228"/>
      <c r="AA865" s="228"/>
      <c r="AB865" s="228"/>
      <c r="AC865" s="228"/>
      <c r="AH865" s="228"/>
      <c r="AI865" s="228"/>
      <c r="AJ865" s="228"/>
    </row>
    <row r="866" spans="6:36" ht="13.5" customHeight="1">
      <c r="F866" s="228"/>
      <c r="G866" s="228"/>
      <c r="H866" s="228"/>
      <c r="M866" s="228"/>
      <c r="N866" s="228"/>
      <c r="O866" s="228"/>
      <c r="T866" s="228"/>
      <c r="U866" s="228"/>
      <c r="V866" s="228"/>
      <c r="AA866" s="228"/>
      <c r="AB866" s="228"/>
      <c r="AC866" s="228"/>
      <c r="AH866" s="228"/>
      <c r="AI866" s="228"/>
      <c r="AJ866" s="228"/>
    </row>
    <row r="867" spans="6:36" ht="13.5" customHeight="1">
      <c r="F867" s="228"/>
      <c r="G867" s="228"/>
      <c r="H867" s="228"/>
      <c r="M867" s="228"/>
      <c r="N867" s="228"/>
      <c r="O867" s="228"/>
      <c r="T867" s="228"/>
      <c r="U867" s="228"/>
      <c r="V867" s="228"/>
      <c r="AA867" s="228"/>
      <c r="AB867" s="228"/>
      <c r="AC867" s="228"/>
      <c r="AH867" s="228"/>
      <c r="AI867" s="228"/>
      <c r="AJ867" s="228"/>
    </row>
    <row r="868" spans="6:36" ht="13.5" customHeight="1">
      <c r="F868" s="228"/>
      <c r="G868" s="228"/>
      <c r="H868" s="228"/>
      <c r="M868" s="228"/>
      <c r="N868" s="228"/>
      <c r="O868" s="228"/>
      <c r="T868" s="228"/>
      <c r="U868" s="228"/>
      <c r="V868" s="228"/>
      <c r="AA868" s="228"/>
      <c r="AB868" s="228"/>
      <c r="AC868" s="228"/>
      <c r="AH868" s="228"/>
      <c r="AI868" s="228"/>
      <c r="AJ868" s="228"/>
    </row>
    <row r="869" spans="6:36" ht="13.5" customHeight="1">
      <c r="F869" s="228"/>
      <c r="G869" s="228"/>
      <c r="H869" s="228"/>
      <c r="M869" s="228"/>
      <c r="N869" s="228"/>
      <c r="O869" s="228"/>
      <c r="T869" s="228"/>
      <c r="U869" s="228"/>
      <c r="V869" s="228"/>
      <c r="AA869" s="228"/>
      <c r="AB869" s="228"/>
      <c r="AC869" s="228"/>
      <c r="AH869" s="228"/>
      <c r="AI869" s="228"/>
      <c r="AJ869" s="228"/>
    </row>
    <row r="870" spans="6:36" ht="13.5" customHeight="1">
      <c r="F870" s="228"/>
      <c r="G870" s="228"/>
      <c r="H870" s="228"/>
      <c r="M870" s="228"/>
      <c r="N870" s="228"/>
      <c r="O870" s="228"/>
      <c r="T870" s="228"/>
      <c r="U870" s="228"/>
      <c r="V870" s="228"/>
      <c r="AA870" s="228"/>
      <c r="AB870" s="228"/>
      <c r="AC870" s="228"/>
      <c r="AH870" s="228"/>
      <c r="AI870" s="228"/>
      <c r="AJ870" s="228"/>
    </row>
    <row r="871" spans="6:36" ht="13.5" customHeight="1">
      <c r="F871" s="228"/>
      <c r="G871" s="228"/>
      <c r="H871" s="228"/>
      <c r="M871" s="228"/>
      <c r="N871" s="228"/>
      <c r="O871" s="228"/>
      <c r="T871" s="228"/>
      <c r="U871" s="228"/>
      <c r="V871" s="228"/>
      <c r="AA871" s="228"/>
      <c r="AB871" s="228"/>
      <c r="AC871" s="228"/>
      <c r="AH871" s="228"/>
      <c r="AI871" s="228"/>
      <c r="AJ871" s="228"/>
    </row>
    <row r="872" spans="6:36" ht="13.5" customHeight="1">
      <c r="F872" s="228"/>
      <c r="G872" s="228"/>
      <c r="H872" s="228"/>
      <c r="M872" s="228"/>
      <c r="N872" s="228"/>
      <c r="O872" s="228"/>
      <c r="T872" s="228"/>
      <c r="U872" s="228"/>
      <c r="V872" s="228"/>
      <c r="AA872" s="228"/>
      <c r="AB872" s="228"/>
      <c r="AC872" s="228"/>
      <c r="AH872" s="228"/>
      <c r="AI872" s="228"/>
      <c r="AJ872" s="228"/>
    </row>
    <row r="873" spans="6:36" ht="13.5" customHeight="1">
      <c r="F873" s="228"/>
      <c r="G873" s="228"/>
      <c r="H873" s="228"/>
      <c r="M873" s="228"/>
      <c r="N873" s="228"/>
      <c r="O873" s="228"/>
      <c r="T873" s="228"/>
      <c r="U873" s="228"/>
      <c r="V873" s="228"/>
      <c r="AA873" s="228"/>
      <c r="AB873" s="228"/>
      <c r="AC873" s="228"/>
      <c r="AH873" s="228"/>
      <c r="AI873" s="228"/>
      <c r="AJ873" s="228"/>
    </row>
    <row r="874" spans="6:36" ht="13.5" customHeight="1">
      <c r="F874" s="228"/>
      <c r="G874" s="228"/>
      <c r="H874" s="228"/>
      <c r="M874" s="228"/>
      <c r="N874" s="228"/>
      <c r="O874" s="228"/>
      <c r="T874" s="228"/>
      <c r="U874" s="228"/>
      <c r="V874" s="228"/>
      <c r="AA874" s="228"/>
      <c r="AB874" s="228"/>
      <c r="AC874" s="228"/>
      <c r="AH874" s="228"/>
      <c r="AI874" s="228"/>
      <c r="AJ874" s="228"/>
    </row>
    <row r="875" spans="6:36" ht="13.5" customHeight="1">
      <c r="F875" s="228"/>
      <c r="G875" s="228"/>
      <c r="H875" s="228"/>
      <c r="M875" s="228"/>
      <c r="N875" s="228"/>
      <c r="O875" s="228"/>
      <c r="T875" s="228"/>
      <c r="U875" s="228"/>
      <c r="V875" s="228"/>
      <c r="AA875" s="228"/>
      <c r="AB875" s="228"/>
      <c r="AC875" s="228"/>
      <c r="AH875" s="228"/>
      <c r="AI875" s="228"/>
      <c r="AJ875" s="228"/>
    </row>
    <row r="876" spans="6:36" ht="13.5" customHeight="1">
      <c r="F876" s="228"/>
      <c r="G876" s="228"/>
      <c r="H876" s="228"/>
      <c r="M876" s="228"/>
      <c r="N876" s="228"/>
      <c r="O876" s="228"/>
      <c r="T876" s="228"/>
      <c r="U876" s="228"/>
      <c r="V876" s="228"/>
      <c r="AA876" s="228"/>
      <c r="AB876" s="228"/>
      <c r="AC876" s="228"/>
      <c r="AH876" s="228"/>
      <c r="AI876" s="228"/>
      <c r="AJ876" s="228"/>
    </row>
    <row r="877" spans="6:36" ht="13.5" customHeight="1">
      <c r="F877" s="228"/>
      <c r="G877" s="228"/>
      <c r="H877" s="228"/>
      <c r="M877" s="228"/>
      <c r="N877" s="228"/>
      <c r="O877" s="228"/>
      <c r="T877" s="228"/>
      <c r="U877" s="228"/>
      <c r="V877" s="228"/>
      <c r="AA877" s="228"/>
      <c r="AB877" s="228"/>
      <c r="AC877" s="228"/>
      <c r="AH877" s="228"/>
      <c r="AI877" s="228"/>
      <c r="AJ877" s="228"/>
    </row>
    <row r="878" spans="6:36" ht="13.5" customHeight="1">
      <c r="F878" s="228"/>
      <c r="G878" s="228"/>
      <c r="H878" s="228"/>
      <c r="M878" s="228"/>
      <c r="N878" s="228"/>
      <c r="O878" s="228"/>
      <c r="T878" s="228"/>
      <c r="U878" s="228"/>
      <c r="V878" s="228"/>
      <c r="AA878" s="228"/>
      <c r="AB878" s="228"/>
      <c r="AC878" s="228"/>
      <c r="AH878" s="228"/>
      <c r="AI878" s="228"/>
      <c r="AJ878" s="228"/>
    </row>
    <row r="879" spans="6:36" ht="13.5" customHeight="1">
      <c r="F879" s="228"/>
      <c r="G879" s="228"/>
      <c r="H879" s="228"/>
      <c r="M879" s="228"/>
      <c r="N879" s="228"/>
      <c r="O879" s="228"/>
      <c r="T879" s="228"/>
      <c r="U879" s="228"/>
      <c r="V879" s="228"/>
      <c r="AA879" s="228"/>
      <c r="AB879" s="228"/>
      <c r="AC879" s="228"/>
      <c r="AH879" s="228"/>
      <c r="AI879" s="228"/>
      <c r="AJ879" s="228"/>
    </row>
    <row r="880" spans="6:36" ht="13.5" customHeight="1">
      <c r="F880" s="228"/>
      <c r="G880" s="228"/>
      <c r="H880" s="228"/>
      <c r="M880" s="228"/>
      <c r="N880" s="228"/>
      <c r="O880" s="228"/>
      <c r="T880" s="228"/>
      <c r="U880" s="228"/>
      <c r="V880" s="228"/>
      <c r="AA880" s="228"/>
      <c r="AB880" s="228"/>
      <c r="AC880" s="228"/>
      <c r="AH880" s="228"/>
      <c r="AI880" s="228"/>
      <c r="AJ880" s="228"/>
    </row>
    <row r="881" spans="6:36" ht="13.5" customHeight="1">
      <c r="F881" s="228"/>
      <c r="G881" s="228"/>
      <c r="H881" s="228"/>
      <c r="M881" s="228"/>
      <c r="N881" s="228"/>
      <c r="O881" s="228"/>
      <c r="T881" s="228"/>
      <c r="U881" s="228"/>
      <c r="V881" s="228"/>
      <c r="AA881" s="228"/>
      <c r="AB881" s="228"/>
      <c r="AC881" s="228"/>
      <c r="AH881" s="228"/>
      <c r="AI881" s="228"/>
      <c r="AJ881" s="228"/>
    </row>
    <row r="882" spans="6:36" ht="13.5" customHeight="1">
      <c r="F882" s="228"/>
      <c r="G882" s="228"/>
      <c r="H882" s="228"/>
      <c r="M882" s="228"/>
      <c r="N882" s="228"/>
      <c r="O882" s="228"/>
      <c r="T882" s="228"/>
      <c r="U882" s="228"/>
      <c r="V882" s="228"/>
      <c r="AA882" s="228"/>
      <c r="AB882" s="228"/>
      <c r="AC882" s="228"/>
      <c r="AH882" s="228"/>
      <c r="AI882" s="228"/>
      <c r="AJ882" s="228"/>
    </row>
    <row r="883" spans="6:36" ht="13.5" customHeight="1">
      <c r="F883" s="228"/>
      <c r="G883" s="228"/>
      <c r="H883" s="228"/>
      <c r="M883" s="228"/>
      <c r="N883" s="228"/>
      <c r="O883" s="228"/>
      <c r="T883" s="228"/>
      <c r="U883" s="228"/>
      <c r="V883" s="228"/>
      <c r="AA883" s="228"/>
      <c r="AB883" s="228"/>
      <c r="AC883" s="228"/>
      <c r="AH883" s="228"/>
      <c r="AI883" s="228"/>
      <c r="AJ883" s="228"/>
    </row>
    <row r="884" spans="6:36" ht="13.5" customHeight="1">
      <c r="F884" s="228"/>
      <c r="G884" s="228"/>
      <c r="H884" s="228"/>
      <c r="M884" s="228"/>
      <c r="N884" s="228"/>
      <c r="O884" s="228"/>
      <c r="T884" s="228"/>
      <c r="U884" s="228"/>
      <c r="V884" s="228"/>
      <c r="AA884" s="228"/>
      <c r="AB884" s="228"/>
      <c r="AC884" s="228"/>
      <c r="AH884" s="228"/>
      <c r="AI884" s="228"/>
      <c r="AJ884" s="228"/>
    </row>
    <row r="885" spans="6:36" ht="13.5" customHeight="1">
      <c r="F885" s="228"/>
      <c r="G885" s="228"/>
      <c r="H885" s="228"/>
      <c r="M885" s="228"/>
      <c r="N885" s="228"/>
      <c r="O885" s="228"/>
      <c r="T885" s="228"/>
      <c r="U885" s="228"/>
      <c r="V885" s="228"/>
      <c r="AA885" s="228"/>
      <c r="AB885" s="228"/>
      <c r="AC885" s="228"/>
      <c r="AH885" s="228"/>
      <c r="AI885" s="228"/>
      <c r="AJ885" s="228"/>
    </row>
    <row r="886" spans="6:36" ht="13.5" customHeight="1">
      <c r="F886" s="228"/>
      <c r="G886" s="228"/>
      <c r="H886" s="228"/>
      <c r="M886" s="228"/>
      <c r="N886" s="228"/>
      <c r="O886" s="228"/>
      <c r="T886" s="228"/>
      <c r="U886" s="228"/>
      <c r="V886" s="228"/>
      <c r="AA886" s="228"/>
      <c r="AB886" s="228"/>
      <c r="AC886" s="228"/>
      <c r="AH886" s="228"/>
      <c r="AI886" s="228"/>
      <c r="AJ886" s="228"/>
    </row>
    <row r="887" spans="6:36" ht="13.5" customHeight="1">
      <c r="F887" s="228"/>
      <c r="G887" s="228"/>
      <c r="H887" s="228"/>
      <c r="M887" s="228"/>
      <c r="N887" s="228"/>
      <c r="O887" s="228"/>
      <c r="T887" s="228"/>
      <c r="U887" s="228"/>
      <c r="V887" s="228"/>
      <c r="AA887" s="228"/>
      <c r="AB887" s="228"/>
      <c r="AC887" s="228"/>
      <c r="AH887" s="228"/>
      <c r="AI887" s="228"/>
      <c r="AJ887" s="228"/>
    </row>
    <row r="888" spans="6:36" ht="13.5" customHeight="1">
      <c r="F888" s="228"/>
      <c r="G888" s="228"/>
      <c r="H888" s="228"/>
      <c r="M888" s="228"/>
      <c r="N888" s="228"/>
      <c r="O888" s="228"/>
      <c r="T888" s="228"/>
      <c r="U888" s="228"/>
      <c r="V888" s="228"/>
      <c r="AA888" s="228"/>
      <c r="AB888" s="228"/>
      <c r="AC888" s="228"/>
      <c r="AH888" s="228"/>
      <c r="AI888" s="228"/>
      <c r="AJ888" s="228"/>
    </row>
    <row r="889" spans="6:36" ht="13.5" customHeight="1">
      <c r="F889" s="228"/>
      <c r="G889" s="228"/>
      <c r="H889" s="228"/>
      <c r="M889" s="228"/>
      <c r="N889" s="228"/>
      <c r="O889" s="228"/>
      <c r="T889" s="228"/>
      <c r="U889" s="228"/>
      <c r="V889" s="228"/>
      <c r="AA889" s="228"/>
      <c r="AB889" s="228"/>
      <c r="AC889" s="228"/>
      <c r="AH889" s="228"/>
      <c r="AI889" s="228"/>
      <c r="AJ889" s="228"/>
    </row>
    <row r="890" spans="6:36" ht="13.5" customHeight="1">
      <c r="F890" s="228"/>
      <c r="G890" s="228"/>
      <c r="H890" s="228"/>
      <c r="M890" s="228"/>
      <c r="N890" s="228"/>
      <c r="O890" s="228"/>
      <c r="T890" s="228"/>
      <c r="U890" s="228"/>
      <c r="V890" s="228"/>
      <c r="AA890" s="228"/>
      <c r="AB890" s="228"/>
      <c r="AC890" s="228"/>
      <c r="AH890" s="228"/>
      <c r="AI890" s="228"/>
      <c r="AJ890" s="228"/>
    </row>
    <row r="891" spans="6:36" ht="13.5" customHeight="1">
      <c r="F891" s="228"/>
      <c r="G891" s="228"/>
      <c r="H891" s="228"/>
      <c r="M891" s="228"/>
      <c r="N891" s="228"/>
      <c r="O891" s="228"/>
      <c r="T891" s="228"/>
      <c r="U891" s="228"/>
      <c r="V891" s="228"/>
      <c r="AA891" s="228"/>
      <c r="AB891" s="228"/>
      <c r="AC891" s="228"/>
      <c r="AH891" s="228"/>
      <c r="AI891" s="228"/>
      <c r="AJ891" s="228"/>
    </row>
    <row r="892" spans="6:36" ht="13.5" customHeight="1">
      <c r="F892" s="228"/>
      <c r="G892" s="228"/>
      <c r="H892" s="228"/>
      <c r="M892" s="228"/>
      <c r="N892" s="228"/>
      <c r="O892" s="228"/>
      <c r="T892" s="228"/>
      <c r="U892" s="228"/>
      <c r="V892" s="228"/>
      <c r="AA892" s="228"/>
      <c r="AB892" s="228"/>
      <c r="AC892" s="228"/>
      <c r="AH892" s="228"/>
      <c r="AI892" s="228"/>
      <c r="AJ892" s="228"/>
    </row>
    <row r="893" spans="6:36" ht="13.5" customHeight="1">
      <c r="F893" s="228"/>
      <c r="G893" s="228"/>
      <c r="H893" s="228"/>
      <c r="M893" s="228"/>
      <c r="N893" s="228"/>
      <c r="O893" s="228"/>
      <c r="T893" s="228"/>
      <c r="U893" s="228"/>
      <c r="V893" s="228"/>
      <c r="AA893" s="228"/>
      <c r="AB893" s="228"/>
      <c r="AC893" s="228"/>
      <c r="AH893" s="228"/>
      <c r="AI893" s="228"/>
      <c r="AJ893" s="228"/>
    </row>
    <row r="894" spans="6:36" ht="13.5" customHeight="1">
      <c r="F894" s="228"/>
      <c r="G894" s="228"/>
      <c r="H894" s="228"/>
      <c r="M894" s="228"/>
      <c r="N894" s="228"/>
      <c r="O894" s="228"/>
      <c r="T894" s="228"/>
      <c r="U894" s="228"/>
      <c r="V894" s="228"/>
      <c r="AA894" s="228"/>
      <c r="AB894" s="228"/>
      <c r="AC894" s="228"/>
      <c r="AH894" s="228"/>
      <c r="AI894" s="228"/>
      <c r="AJ894" s="228"/>
    </row>
    <row r="895" spans="6:36" ht="13.5" customHeight="1">
      <c r="F895" s="228"/>
      <c r="G895" s="228"/>
      <c r="H895" s="228"/>
      <c r="M895" s="228"/>
      <c r="N895" s="228"/>
      <c r="O895" s="228"/>
      <c r="T895" s="228"/>
      <c r="U895" s="228"/>
      <c r="V895" s="228"/>
      <c r="AA895" s="228"/>
      <c r="AB895" s="228"/>
      <c r="AC895" s="228"/>
      <c r="AH895" s="228"/>
      <c r="AI895" s="228"/>
      <c r="AJ895" s="228"/>
    </row>
    <row r="896" spans="6:36" ht="13.5" customHeight="1">
      <c r="F896" s="228"/>
      <c r="G896" s="228"/>
      <c r="H896" s="228"/>
      <c r="M896" s="228"/>
      <c r="N896" s="228"/>
      <c r="O896" s="228"/>
      <c r="T896" s="228"/>
      <c r="U896" s="228"/>
      <c r="V896" s="228"/>
      <c r="AA896" s="228"/>
      <c r="AB896" s="228"/>
      <c r="AC896" s="228"/>
      <c r="AH896" s="228"/>
      <c r="AI896" s="228"/>
      <c r="AJ896" s="228"/>
    </row>
    <row r="897" spans="6:36" ht="13.5" customHeight="1">
      <c r="F897" s="228"/>
      <c r="G897" s="228"/>
      <c r="H897" s="228"/>
      <c r="M897" s="228"/>
      <c r="N897" s="228"/>
      <c r="O897" s="228"/>
      <c r="T897" s="228"/>
      <c r="U897" s="228"/>
      <c r="V897" s="228"/>
      <c r="AA897" s="228"/>
      <c r="AB897" s="228"/>
      <c r="AC897" s="228"/>
      <c r="AH897" s="228"/>
      <c r="AI897" s="228"/>
      <c r="AJ897" s="228"/>
    </row>
    <row r="898" spans="6:36" ht="13.5" customHeight="1">
      <c r="F898" s="228"/>
      <c r="G898" s="228"/>
      <c r="H898" s="228"/>
      <c r="M898" s="228"/>
      <c r="N898" s="228"/>
      <c r="O898" s="228"/>
      <c r="T898" s="228"/>
      <c r="U898" s="228"/>
      <c r="V898" s="228"/>
      <c r="AA898" s="228"/>
      <c r="AB898" s="228"/>
      <c r="AC898" s="228"/>
      <c r="AH898" s="228"/>
      <c r="AI898" s="228"/>
      <c r="AJ898" s="228"/>
    </row>
    <row r="899" spans="6:36" ht="13.5" customHeight="1">
      <c r="F899" s="228"/>
      <c r="G899" s="228"/>
      <c r="H899" s="228"/>
      <c r="M899" s="228"/>
      <c r="N899" s="228"/>
      <c r="O899" s="228"/>
      <c r="T899" s="228"/>
      <c r="U899" s="228"/>
      <c r="V899" s="228"/>
      <c r="AA899" s="228"/>
      <c r="AB899" s="228"/>
      <c r="AC899" s="228"/>
      <c r="AH899" s="228"/>
      <c r="AI899" s="228"/>
      <c r="AJ899" s="228"/>
    </row>
    <row r="900" spans="6:36" ht="13.5" customHeight="1">
      <c r="F900" s="228"/>
      <c r="G900" s="228"/>
      <c r="H900" s="228"/>
      <c r="M900" s="228"/>
      <c r="N900" s="228"/>
      <c r="O900" s="228"/>
      <c r="T900" s="228"/>
      <c r="U900" s="228"/>
      <c r="V900" s="228"/>
      <c r="AA900" s="228"/>
      <c r="AB900" s="228"/>
      <c r="AC900" s="228"/>
      <c r="AH900" s="228"/>
      <c r="AI900" s="228"/>
      <c r="AJ900" s="228"/>
    </row>
    <row r="901" spans="6:36" ht="13.5" customHeight="1">
      <c r="F901" s="228"/>
      <c r="G901" s="228"/>
      <c r="H901" s="228"/>
      <c r="M901" s="228"/>
      <c r="N901" s="228"/>
      <c r="O901" s="228"/>
      <c r="T901" s="228"/>
      <c r="U901" s="228"/>
      <c r="V901" s="228"/>
      <c r="AA901" s="228"/>
      <c r="AB901" s="228"/>
      <c r="AC901" s="228"/>
      <c r="AH901" s="228"/>
      <c r="AI901" s="228"/>
      <c r="AJ901" s="228"/>
    </row>
    <row r="902" spans="6:36" ht="13.5" customHeight="1">
      <c r="F902" s="228"/>
      <c r="G902" s="228"/>
      <c r="H902" s="228"/>
      <c r="M902" s="228"/>
      <c r="N902" s="228"/>
      <c r="O902" s="228"/>
      <c r="T902" s="228"/>
      <c r="U902" s="228"/>
      <c r="V902" s="228"/>
      <c r="AA902" s="228"/>
      <c r="AB902" s="228"/>
      <c r="AC902" s="228"/>
      <c r="AH902" s="228"/>
      <c r="AI902" s="228"/>
      <c r="AJ902" s="228"/>
    </row>
    <row r="903" spans="6:36" ht="13.5" customHeight="1">
      <c r="F903" s="228"/>
      <c r="G903" s="228"/>
      <c r="H903" s="228"/>
      <c r="M903" s="228"/>
      <c r="N903" s="228"/>
      <c r="O903" s="228"/>
      <c r="T903" s="228"/>
      <c r="U903" s="228"/>
      <c r="V903" s="228"/>
      <c r="AA903" s="228"/>
      <c r="AB903" s="228"/>
      <c r="AC903" s="228"/>
      <c r="AH903" s="228"/>
      <c r="AI903" s="228"/>
      <c r="AJ903" s="228"/>
    </row>
    <row r="904" spans="6:36" ht="13.5" customHeight="1">
      <c r="F904" s="228"/>
      <c r="G904" s="228"/>
      <c r="H904" s="228"/>
      <c r="M904" s="228"/>
      <c r="N904" s="228"/>
      <c r="O904" s="228"/>
      <c r="T904" s="228"/>
      <c r="U904" s="228"/>
      <c r="V904" s="228"/>
      <c r="AA904" s="228"/>
      <c r="AB904" s="228"/>
      <c r="AC904" s="228"/>
      <c r="AH904" s="228"/>
      <c r="AI904" s="228"/>
      <c r="AJ904" s="228"/>
    </row>
    <row r="905" spans="6:36" ht="13.5" customHeight="1">
      <c r="F905" s="228"/>
      <c r="G905" s="228"/>
      <c r="H905" s="228"/>
      <c r="M905" s="228"/>
      <c r="N905" s="228"/>
      <c r="O905" s="228"/>
      <c r="T905" s="228"/>
      <c r="U905" s="228"/>
      <c r="V905" s="228"/>
      <c r="AA905" s="228"/>
      <c r="AB905" s="228"/>
      <c r="AC905" s="228"/>
      <c r="AH905" s="228"/>
      <c r="AI905" s="228"/>
      <c r="AJ905" s="228"/>
    </row>
    <row r="906" spans="6:36" ht="13.5" customHeight="1">
      <c r="F906" s="228"/>
      <c r="G906" s="228"/>
      <c r="H906" s="228"/>
      <c r="M906" s="228"/>
      <c r="N906" s="228"/>
      <c r="O906" s="228"/>
      <c r="T906" s="228"/>
      <c r="U906" s="228"/>
      <c r="V906" s="228"/>
      <c r="AA906" s="228"/>
      <c r="AB906" s="228"/>
      <c r="AC906" s="228"/>
      <c r="AH906" s="228"/>
      <c r="AI906" s="228"/>
      <c r="AJ906" s="228"/>
    </row>
    <row r="907" spans="6:36" ht="13.5" customHeight="1">
      <c r="F907" s="228"/>
      <c r="G907" s="228"/>
      <c r="H907" s="228"/>
      <c r="M907" s="228"/>
      <c r="N907" s="228"/>
      <c r="O907" s="228"/>
      <c r="T907" s="228"/>
      <c r="U907" s="228"/>
      <c r="V907" s="228"/>
      <c r="AA907" s="228"/>
      <c r="AB907" s="228"/>
      <c r="AC907" s="228"/>
      <c r="AH907" s="228"/>
      <c r="AI907" s="228"/>
      <c r="AJ907" s="228"/>
    </row>
    <row r="908" spans="6:36" ht="13.5" customHeight="1">
      <c r="F908" s="228"/>
      <c r="G908" s="228"/>
      <c r="H908" s="228"/>
      <c r="M908" s="228"/>
      <c r="N908" s="228"/>
      <c r="O908" s="228"/>
      <c r="T908" s="228"/>
      <c r="U908" s="228"/>
      <c r="V908" s="228"/>
      <c r="AA908" s="228"/>
      <c r="AB908" s="228"/>
      <c r="AC908" s="228"/>
      <c r="AH908" s="228"/>
      <c r="AI908" s="228"/>
      <c r="AJ908" s="228"/>
    </row>
    <row r="909" spans="6:36" ht="13.5" customHeight="1">
      <c r="F909" s="228"/>
      <c r="G909" s="228"/>
      <c r="H909" s="228"/>
      <c r="M909" s="228"/>
      <c r="N909" s="228"/>
      <c r="O909" s="228"/>
      <c r="T909" s="228"/>
      <c r="U909" s="228"/>
      <c r="V909" s="228"/>
      <c r="AA909" s="228"/>
      <c r="AB909" s="228"/>
      <c r="AC909" s="228"/>
      <c r="AH909" s="228"/>
      <c r="AI909" s="228"/>
      <c r="AJ909" s="228"/>
    </row>
    <row r="910" spans="6:36" ht="13.5" customHeight="1">
      <c r="F910" s="228"/>
      <c r="G910" s="228"/>
      <c r="H910" s="228"/>
      <c r="M910" s="228"/>
      <c r="N910" s="228"/>
      <c r="O910" s="228"/>
      <c r="T910" s="228"/>
      <c r="U910" s="228"/>
      <c r="V910" s="228"/>
      <c r="AA910" s="228"/>
      <c r="AB910" s="228"/>
      <c r="AC910" s="228"/>
      <c r="AH910" s="228"/>
      <c r="AI910" s="228"/>
      <c r="AJ910" s="228"/>
    </row>
    <row r="911" spans="6:36" ht="13.5" customHeight="1">
      <c r="F911" s="228"/>
      <c r="G911" s="228"/>
      <c r="H911" s="228"/>
      <c r="M911" s="228"/>
      <c r="N911" s="228"/>
      <c r="O911" s="228"/>
      <c r="T911" s="228"/>
      <c r="U911" s="228"/>
      <c r="V911" s="228"/>
      <c r="AA911" s="228"/>
      <c r="AB911" s="228"/>
      <c r="AC911" s="228"/>
      <c r="AH911" s="228"/>
      <c r="AI911" s="228"/>
      <c r="AJ911" s="228"/>
    </row>
    <row r="912" spans="6:36" ht="13.5" customHeight="1">
      <c r="F912" s="228"/>
      <c r="G912" s="228"/>
      <c r="H912" s="228"/>
      <c r="M912" s="228"/>
      <c r="N912" s="228"/>
      <c r="O912" s="228"/>
      <c r="T912" s="228"/>
      <c r="U912" s="228"/>
      <c r="V912" s="228"/>
      <c r="AA912" s="228"/>
      <c r="AB912" s="228"/>
      <c r="AC912" s="228"/>
      <c r="AH912" s="228"/>
      <c r="AI912" s="228"/>
      <c r="AJ912" s="228"/>
    </row>
    <row r="913" spans="6:36" ht="13.5" customHeight="1">
      <c r="F913" s="228"/>
      <c r="G913" s="228"/>
      <c r="H913" s="228"/>
      <c r="M913" s="228"/>
      <c r="N913" s="228"/>
      <c r="O913" s="228"/>
      <c r="T913" s="228"/>
      <c r="U913" s="228"/>
      <c r="V913" s="228"/>
      <c r="AA913" s="228"/>
      <c r="AB913" s="228"/>
      <c r="AC913" s="228"/>
      <c r="AH913" s="228"/>
      <c r="AI913" s="228"/>
      <c r="AJ913" s="228"/>
    </row>
    <row r="914" spans="6:36" ht="13.5" customHeight="1">
      <c r="F914" s="228"/>
      <c r="G914" s="228"/>
      <c r="H914" s="228"/>
      <c r="M914" s="228"/>
      <c r="N914" s="228"/>
      <c r="O914" s="228"/>
      <c r="T914" s="228"/>
      <c r="U914" s="228"/>
      <c r="V914" s="228"/>
      <c r="AA914" s="228"/>
      <c r="AB914" s="228"/>
      <c r="AC914" s="228"/>
      <c r="AH914" s="228"/>
      <c r="AI914" s="228"/>
      <c r="AJ914" s="228"/>
    </row>
    <row r="915" spans="6:36" ht="13.5" customHeight="1">
      <c r="F915" s="228"/>
      <c r="G915" s="228"/>
      <c r="H915" s="228"/>
      <c r="M915" s="228"/>
      <c r="N915" s="228"/>
      <c r="O915" s="228"/>
      <c r="T915" s="228"/>
      <c r="U915" s="228"/>
      <c r="V915" s="228"/>
      <c r="AA915" s="228"/>
      <c r="AB915" s="228"/>
      <c r="AC915" s="228"/>
      <c r="AH915" s="228"/>
      <c r="AI915" s="228"/>
      <c r="AJ915" s="228"/>
    </row>
    <row r="916" spans="6:36" ht="13.5" customHeight="1">
      <c r="F916" s="228"/>
      <c r="G916" s="228"/>
      <c r="H916" s="228"/>
      <c r="M916" s="228"/>
      <c r="N916" s="228"/>
      <c r="O916" s="228"/>
      <c r="T916" s="228"/>
      <c r="U916" s="228"/>
      <c r="V916" s="228"/>
      <c r="AA916" s="228"/>
      <c r="AB916" s="228"/>
      <c r="AC916" s="228"/>
      <c r="AH916" s="228"/>
      <c r="AI916" s="228"/>
      <c r="AJ916" s="228"/>
    </row>
    <row r="917" spans="6:36" ht="13.5" customHeight="1">
      <c r="F917" s="228"/>
      <c r="G917" s="228"/>
      <c r="H917" s="228"/>
      <c r="M917" s="228"/>
      <c r="N917" s="228"/>
      <c r="O917" s="228"/>
      <c r="T917" s="228"/>
      <c r="U917" s="228"/>
      <c r="V917" s="228"/>
      <c r="AA917" s="228"/>
      <c r="AB917" s="228"/>
      <c r="AC917" s="228"/>
      <c r="AH917" s="228"/>
      <c r="AI917" s="228"/>
      <c r="AJ917" s="228"/>
    </row>
    <row r="918" spans="6:36" ht="13.5" customHeight="1">
      <c r="F918" s="228"/>
      <c r="G918" s="228"/>
      <c r="H918" s="228"/>
      <c r="M918" s="228"/>
      <c r="N918" s="228"/>
      <c r="O918" s="228"/>
      <c r="T918" s="228"/>
      <c r="U918" s="228"/>
      <c r="V918" s="228"/>
      <c r="AA918" s="228"/>
      <c r="AB918" s="228"/>
      <c r="AC918" s="228"/>
      <c r="AH918" s="228"/>
      <c r="AI918" s="228"/>
      <c r="AJ918" s="228"/>
    </row>
    <row r="919" spans="6:36" ht="13.5" customHeight="1">
      <c r="F919" s="228"/>
      <c r="G919" s="228"/>
      <c r="H919" s="228"/>
      <c r="M919" s="228"/>
      <c r="N919" s="228"/>
      <c r="O919" s="228"/>
      <c r="T919" s="228"/>
      <c r="U919" s="228"/>
      <c r="V919" s="228"/>
      <c r="AA919" s="228"/>
      <c r="AB919" s="228"/>
      <c r="AC919" s="228"/>
      <c r="AH919" s="228"/>
      <c r="AI919" s="228"/>
      <c r="AJ919" s="228"/>
    </row>
    <row r="920" spans="6:36" ht="13.5" customHeight="1">
      <c r="F920" s="228"/>
      <c r="G920" s="228"/>
      <c r="H920" s="228"/>
      <c r="M920" s="228"/>
      <c r="N920" s="228"/>
      <c r="O920" s="228"/>
      <c r="T920" s="228"/>
      <c r="U920" s="228"/>
      <c r="V920" s="228"/>
      <c r="AA920" s="228"/>
      <c r="AB920" s="228"/>
      <c r="AC920" s="228"/>
      <c r="AH920" s="228"/>
      <c r="AI920" s="228"/>
      <c r="AJ920" s="228"/>
    </row>
    <row r="921" spans="6:36" ht="13.5" customHeight="1">
      <c r="F921" s="228"/>
      <c r="G921" s="228"/>
      <c r="H921" s="228"/>
      <c r="M921" s="228"/>
      <c r="N921" s="228"/>
      <c r="O921" s="228"/>
      <c r="T921" s="228"/>
      <c r="U921" s="228"/>
      <c r="V921" s="228"/>
      <c r="AA921" s="228"/>
      <c r="AB921" s="228"/>
      <c r="AC921" s="228"/>
      <c r="AH921" s="228"/>
      <c r="AI921" s="228"/>
      <c r="AJ921" s="228"/>
    </row>
    <row r="922" spans="6:36" ht="13.5" customHeight="1">
      <c r="F922" s="228"/>
      <c r="G922" s="228"/>
      <c r="H922" s="228"/>
      <c r="M922" s="228"/>
      <c r="N922" s="228"/>
      <c r="O922" s="228"/>
      <c r="T922" s="228"/>
      <c r="U922" s="228"/>
      <c r="V922" s="228"/>
      <c r="AA922" s="228"/>
      <c r="AB922" s="228"/>
      <c r="AC922" s="228"/>
      <c r="AH922" s="228"/>
      <c r="AI922" s="228"/>
      <c r="AJ922" s="228"/>
    </row>
    <row r="923" spans="6:36" ht="13.5" customHeight="1">
      <c r="F923" s="228"/>
      <c r="G923" s="228"/>
      <c r="H923" s="228"/>
      <c r="M923" s="228"/>
      <c r="N923" s="228"/>
      <c r="O923" s="228"/>
      <c r="T923" s="228"/>
      <c r="U923" s="228"/>
      <c r="V923" s="228"/>
      <c r="AA923" s="228"/>
      <c r="AB923" s="228"/>
      <c r="AC923" s="228"/>
      <c r="AH923" s="228"/>
      <c r="AI923" s="228"/>
      <c r="AJ923" s="228"/>
    </row>
    <row r="924" spans="6:36" ht="13.5" customHeight="1">
      <c r="F924" s="228"/>
      <c r="G924" s="228"/>
      <c r="H924" s="228"/>
      <c r="M924" s="228"/>
      <c r="N924" s="228"/>
      <c r="O924" s="228"/>
      <c r="T924" s="228"/>
      <c r="U924" s="228"/>
      <c r="V924" s="228"/>
      <c r="AA924" s="228"/>
      <c r="AB924" s="228"/>
      <c r="AC924" s="228"/>
      <c r="AH924" s="228"/>
      <c r="AI924" s="228"/>
      <c r="AJ924" s="228"/>
    </row>
    <row r="925" spans="6:36" ht="13.5" customHeight="1">
      <c r="F925" s="228"/>
      <c r="G925" s="228"/>
      <c r="H925" s="228"/>
      <c r="M925" s="228"/>
      <c r="N925" s="228"/>
      <c r="O925" s="228"/>
      <c r="T925" s="228"/>
      <c r="U925" s="228"/>
      <c r="V925" s="228"/>
      <c r="AA925" s="228"/>
      <c r="AB925" s="228"/>
      <c r="AC925" s="228"/>
      <c r="AH925" s="228"/>
      <c r="AI925" s="228"/>
      <c r="AJ925" s="228"/>
    </row>
    <row r="926" spans="6:36" ht="13.5" customHeight="1">
      <c r="F926" s="228"/>
      <c r="G926" s="228"/>
      <c r="H926" s="228"/>
      <c r="M926" s="228"/>
      <c r="N926" s="228"/>
      <c r="O926" s="228"/>
      <c r="T926" s="228"/>
      <c r="U926" s="228"/>
      <c r="V926" s="228"/>
      <c r="AA926" s="228"/>
      <c r="AB926" s="228"/>
      <c r="AC926" s="228"/>
      <c r="AH926" s="228"/>
      <c r="AI926" s="228"/>
      <c r="AJ926" s="228"/>
    </row>
    <row r="927" spans="6:36" ht="13.5" customHeight="1">
      <c r="F927" s="228"/>
      <c r="G927" s="228"/>
      <c r="H927" s="228"/>
      <c r="M927" s="228"/>
      <c r="N927" s="228"/>
      <c r="O927" s="228"/>
      <c r="T927" s="228"/>
      <c r="U927" s="228"/>
      <c r="V927" s="228"/>
      <c r="AA927" s="228"/>
      <c r="AB927" s="228"/>
      <c r="AC927" s="228"/>
      <c r="AH927" s="228"/>
      <c r="AI927" s="228"/>
      <c r="AJ927" s="228"/>
    </row>
    <row r="928" spans="6:36" ht="13.5" customHeight="1">
      <c r="F928" s="228"/>
      <c r="G928" s="228"/>
      <c r="H928" s="228"/>
      <c r="M928" s="228"/>
      <c r="N928" s="228"/>
      <c r="O928" s="228"/>
      <c r="T928" s="228"/>
      <c r="U928" s="228"/>
      <c r="V928" s="228"/>
      <c r="AA928" s="228"/>
      <c r="AB928" s="228"/>
      <c r="AC928" s="228"/>
      <c r="AH928" s="228"/>
      <c r="AI928" s="228"/>
      <c r="AJ928" s="228"/>
    </row>
    <row r="929" spans="6:36" ht="13.5" customHeight="1">
      <c r="F929" s="228"/>
      <c r="G929" s="228"/>
      <c r="H929" s="228"/>
      <c r="M929" s="228"/>
      <c r="N929" s="228"/>
      <c r="O929" s="228"/>
      <c r="T929" s="228"/>
      <c r="U929" s="228"/>
      <c r="V929" s="228"/>
      <c r="AA929" s="228"/>
      <c r="AB929" s="228"/>
      <c r="AC929" s="228"/>
      <c r="AH929" s="228"/>
      <c r="AI929" s="228"/>
      <c r="AJ929" s="228"/>
    </row>
    <row r="930" spans="6:36" ht="13.5" customHeight="1">
      <c r="F930" s="228"/>
      <c r="G930" s="228"/>
      <c r="H930" s="228"/>
      <c r="M930" s="228"/>
      <c r="N930" s="228"/>
      <c r="O930" s="228"/>
      <c r="T930" s="228"/>
      <c r="U930" s="228"/>
      <c r="V930" s="228"/>
      <c r="AA930" s="228"/>
      <c r="AB930" s="228"/>
      <c r="AC930" s="228"/>
      <c r="AH930" s="228"/>
      <c r="AI930" s="228"/>
      <c r="AJ930" s="228"/>
    </row>
    <row r="931" spans="6:36" ht="13.5" customHeight="1">
      <c r="F931" s="228"/>
      <c r="G931" s="228"/>
      <c r="H931" s="228"/>
      <c r="M931" s="228"/>
      <c r="N931" s="228"/>
      <c r="O931" s="228"/>
      <c r="T931" s="228"/>
      <c r="U931" s="228"/>
      <c r="V931" s="228"/>
      <c r="AA931" s="228"/>
      <c r="AB931" s="228"/>
      <c r="AC931" s="228"/>
      <c r="AH931" s="228"/>
      <c r="AI931" s="228"/>
      <c r="AJ931" s="228"/>
    </row>
    <row r="932" spans="6:36" ht="13.5" customHeight="1">
      <c r="F932" s="228"/>
      <c r="G932" s="228"/>
      <c r="H932" s="228"/>
      <c r="M932" s="228"/>
      <c r="N932" s="228"/>
      <c r="O932" s="228"/>
      <c r="T932" s="228"/>
      <c r="U932" s="228"/>
      <c r="V932" s="228"/>
      <c r="AA932" s="228"/>
      <c r="AB932" s="228"/>
      <c r="AC932" s="228"/>
      <c r="AH932" s="228"/>
      <c r="AI932" s="228"/>
      <c r="AJ932" s="228"/>
    </row>
    <row r="933" spans="6:36" ht="13.5" customHeight="1">
      <c r="F933" s="228"/>
      <c r="G933" s="228"/>
      <c r="H933" s="228"/>
      <c r="M933" s="228"/>
      <c r="N933" s="228"/>
      <c r="O933" s="228"/>
      <c r="T933" s="228"/>
      <c r="U933" s="228"/>
      <c r="V933" s="228"/>
      <c r="AA933" s="228"/>
      <c r="AB933" s="228"/>
      <c r="AC933" s="228"/>
      <c r="AH933" s="228"/>
      <c r="AI933" s="228"/>
      <c r="AJ933" s="228"/>
    </row>
    <row r="934" spans="6:36" ht="13.5" customHeight="1">
      <c r="F934" s="228"/>
      <c r="G934" s="228"/>
      <c r="H934" s="228"/>
      <c r="M934" s="228"/>
      <c r="N934" s="228"/>
      <c r="O934" s="228"/>
      <c r="T934" s="228"/>
      <c r="U934" s="228"/>
      <c r="V934" s="228"/>
      <c r="AA934" s="228"/>
      <c r="AB934" s="228"/>
      <c r="AC934" s="228"/>
      <c r="AH934" s="228"/>
      <c r="AI934" s="228"/>
      <c r="AJ934" s="228"/>
    </row>
    <row r="935" spans="6:36" ht="13.5" customHeight="1">
      <c r="F935" s="228"/>
      <c r="G935" s="228"/>
      <c r="H935" s="228"/>
      <c r="M935" s="228"/>
      <c r="N935" s="228"/>
      <c r="O935" s="228"/>
      <c r="T935" s="228"/>
      <c r="U935" s="228"/>
      <c r="V935" s="228"/>
      <c r="AA935" s="228"/>
      <c r="AB935" s="228"/>
      <c r="AC935" s="228"/>
      <c r="AH935" s="228"/>
      <c r="AI935" s="228"/>
      <c r="AJ935" s="228"/>
    </row>
    <row r="936" spans="6:36" ht="13.5" customHeight="1">
      <c r="F936" s="228"/>
      <c r="G936" s="228"/>
      <c r="H936" s="228"/>
      <c r="M936" s="228"/>
      <c r="N936" s="228"/>
      <c r="O936" s="228"/>
      <c r="T936" s="228"/>
      <c r="U936" s="228"/>
      <c r="V936" s="228"/>
      <c r="AA936" s="228"/>
      <c r="AB936" s="228"/>
      <c r="AC936" s="228"/>
      <c r="AH936" s="228"/>
      <c r="AI936" s="228"/>
      <c r="AJ936" s="228"/>
    </row>
    <row r="937" spans="6:36" ht="13.5" customHeight="1">
      <c r="F937" s="228"/>
      <c r="G937" s="228"/>
      <c r="H937" s="228"/>
      <c r="M937" s="228"/>
      <c r="N937" s="228"/>
      <c r="O937" s="228"/>
      <c r="T937" s="228"/>
      <c r="U937" s="228"/>
      <c r="V937" s="228"/>
      <c r="AA937" s="228"/>
      <c r="AB937" s="228"/>
      <c r="AC937" s="228"/>
      <c r="AH937" s="228"/>
      <c r="AI937" s="228"/>
      <c r="AJ937" s="228"/>
    </row>
    <row r="938" spans="6:36" ht="13.5" customHeight="1">
      <c r="F938" s="228"/>
      <c r="G938" s="228"/>
      <c r="H938" s="228"/>
      <c r="M938" s="228"/>
      <c r="N938" s="228"/>
      <c r="O938" s="228"/>
      <c r="T938" s="228"/>
      <c r="U938" s="228"/>
      <c r="V938" s="228"/>
      <c r="AA938" s="228"/>
      <c r="AB938" s="228"/>
      <c r="AC938" s="228"/>
      <c r="AH938" s="228"/>
      <c r="AI938" s="228"/>
      <c r="AJ938" s="228"/>
    </row>
    <row r="939" spans="6:36" ht="13.5" customHeight="1">
      <c r="F939" s="228"/>
      <c r="G939" s="228"/>
      <c r="H939" s="228"/>
      <c r="M939" s="228"/>
      <c r="N939" s="228"/>
      <c r="O939" s="228"/>
      <c r="T939" s="228"/>
      <c r="U939" s="228"/>
      <c r="V939" s="228"/>
      <c r="AA939" s="228"/>
      <c r="AB939" s="228"/>
      <c r="AC939" s="228"/>
      <c r="AH939" s="228"/>
      <c r="AI939" s="228"/>
      <c r="AJ939" s="228"/>
    </row>
    <row r="940" spans="6:36" ht="13.5" customHeight="1">
      <c r="F940" s="228"/>
      <c r="G940" s="228"/>
      <c r="H940" s="228"/>
      <c r="M940" s="228"/>
      <c r="N940" s="228"/>
      <c r="O940" s="228"/>
      <c r="T940" s="228"/>
      <c r="U940" s="228"/>
      <c r="V940" s="228"/>
      <c r="AA940" s="228"/>
      <c r="AB940" s="228"/>
      <c r="AC940" s="228"/>
      <c r="AH940" s="228"/>
      <c r="AI940" s="228"/>
      <c r="AJ940" s="228"/>
    </row>
    <row r="941" spans="6:36" ht="13.5" customHeight="1">
      <c r="F941" s="228"/>
      <c r="G941" s="228"/>
      <c r="H941" s="228"/>
      <c r="M941" s="228"/>
      <c r="N941" s="228"/>
      <c r="O941" s="228"/>
      <c r="T941" s="228"/>
      <c r="U941" s="228"/>
      <c r="V941" s="228"/>
      <c r="AA941" s="228"/>
      <c r="AB941" s="228"/>
      <c r="AC941" s="228"/>
      <c r="AH941" s="228"/>
      <c r="AI941" s="228"/>
      <c r="AJ941" s="228"/>
    </row>
    <row r="942" spans="6:36" ht="13.5" customHeight="1">
      <c r="F942" s="228"/>
      <c r="G942" s="228"/>
      <c r="H942" s="228"/>
      <c r="M942" s="228"/>
      <c r="N942" s="228"/>
      <c r="O942" s="228"/>
      <c r="T942" s="228"/>
      <c r="U942" s="228"/>
      <c r="V942" s="228"/>
      <c r="AA942" s="228"/>
      <c r="AB942" s="228"/>
      <c r="AC942" s="228"/>
      <c r="AH942" s="228"/>
      <c r="AI942" s="228"/>
      <c r="AJ942" s="228"/>
    </row>
    <row r="943" spans="6:36" ht="13.5" customHeight="1">
      <c r="F943" s="228"/>
      <c r="G943" s="228"/>
      <c r="H943" s="228"/>
      <c r="M943" s="228"/>
      <c r="N943" s="228"/>
      <c r="O943" s="228"/>
      <c r="T943" s="228"/>
      <c r="U943" s="228"/>
      <c r="V943" s="228"/>
      <c r="AA943" s="228"/>
      <c r="AB943" s="228"/>
      <c r="AC943" s="228"/>
      <c r="AH943" s="228"/>
      <c r="AI943" s="228"/>
      <c r="AJ943" s="228"/>
    </row>
    <row r="944" spans="6:36" ht="13.5" customHeight="1">
      <c r="F944" s="228"/>
      <c r="G944" s="228"/>
      <c r="H944" s="228"/>
      <c r="M944" s="228"/>
      <c r="N944" s="228"/>
      <c r="O944" s="228"/>
      <c r="T944" s="228"/>
      <c r="U944" s="228"/>
      <c r="V944" s="228"/>
      <c r="AA944" s="228"/>
      <c r="AB944" s="228"/>
      <c r="AC944" s="228"/>
      <c r="AH944" s="228"/>
      <c r="AI944" s="228"/>
      <c r="AJ944" s="228"/>
    </row>
    <row r="945" spans="6:36" ht="13.5" customHeight="1">
      <c r="F945" s="228"/>
      <c r="G945" s="228"/>
      <c r="H945" s="228"/>
      <c r="M945" s="228"/>
      <c r="N945" s="228"/>
      <c r="O945" s="228"/>
      <c r="T945" s="228"/>
      <c r="U945" s="228"/>
      <c r="V945" s="228"/>
      <c r="AA945" s="228"/>
      <c r="AB945" s="228"/>
      <c r="AC945" s="228"/>
      <c r="AH945" s="228"/>
      <c r="AI945" s="228"/>
      <c r="AJ945" s="228"/>
    </row>
    <row r="946" spans="6:36" ht="13.5" customHeight="1">
      <c r="F946" s="228"/>
      <c r="G946" s="228"/>
      <c r="H946" s="228"/>
      <c r="M946" s="228"/>
      <c r="N946" s="228"/>
      <c r="O946" s="228"/>
      <c r="T946" s="228"/>
      <c r="U946" s="228"/>
      <c r="V946" s="228"/>
      <c r="AA946" s="228"/>
      <c r="AB946" s="228"/>
      <c r="AC946" s="228"/>
      <c r="AH946" s="228"/>
      <c r="AI946" s="228"/>
      <c r="AJ946" s="228"/>
    </row>
    <row r="947" spans="6:36" ht="13.5" customHeight="1">
      <c r="F947" s="228"/>
      <c r="G947" s="228"/>
      <c r="H947" s="228"/>
      <c r="M947" s="228"/>
      <c r="N947" s="228"/>
      <c r="O947" s="228"/>
      <c r="T947" s="228"/>
      <c r="U947" s="228"/>
      <c r="V947" s="228"/>
      <c r="AA947" s="228"/>
      <c r="AB947" s="228"/>
      <c r="AC947" s="228"/>
      <c r="AH947" s="228"/>
      <c r="AI947" s="228"/>
      <c r="AJ947" s="228"/>
    </row>
    <row r="948" spans="6:36" ht="13.5" customHeight="1">
      <c r="F948" s="228"/>
      <c r="G948" s="228"/>
      <c r="H948" s="228"/>
      <c r="M948" s="228"/>
      <c r="N948" s="228"/>
      <c r="O948" s="228"/>
      <c r="T948" s="228"/>
      <c r="U948" s="228"/>
      <c r="V948" s="228"/>
      <c r="AA948" s="228"/>
      <c r="AB948" s="228"/>
      <c r="AC948" s="228"/>
      <c r="AH948" s="228"/>
      <c r="AI948" s="228"/>
      <c r="AJ948" s="228"/>
    </row>
    <row r="949" spans="6:36" ht="13.5" customHeight="1">
      <c r="F949" s="228"/>
      <c r="G949" s="228"/>
      <c r="H949" s="228"/>
      <c r="M949" s="228"/>
      <c r="N949" s="228"/>
      <c r="O949" s="228"/>
      <c r="T949" s="228"/>
      <c r="U949" s="228"/>
      <c r="V949" s="228"/>
      <c r="AA949" s="228"/>
      <c r="AB949" s="228"/>
      <c r="AC949" s="228"/>
      <c r="AH949" s="228"/>
      <c r="AI949" s="228"/>
      <c r="AJ949" s="228"/>
    </row>
    <row r="950" spans="6:36" ht="13.5" customHeight="1">
      <c r="F950" s="228"/>
      <c r="G950" s="228"/>
      <c r="H950" s="228"/>
      <c r="M950" s="228"/>
      <c r="N950" s="228"/>
      <c r="O950" s="228"/>
      <c r="T950" s="228"/>
      <c r="U950" s="228"/>
      <c r="V950" s="228"/>
      <c r="AA950" s="228"/>
      <c r="AB950" s="228"/>
      <c r="AC950" s="228"/>
      <c r="AH950" s="228"/>
      <c r="AI950" s="228"/>
      <c r="AJ950" s="228"/>
    </row>
    <row r="951" spans="6:36" ht="13.5" customHeight="1">
      <c r="F951" s="228"/>
      <c r="G951" s="228"/>
      <c r="H951" s="228"/>
      <c r="M951" s="228"/>
      <c r="N951" s="228"/>
      <c r="O951" s="228"/>
      <c r="T951" s="228"/>
      <c r="U951" s="228"/>
      <c r="V951" s="228"/>
      <c r="AA951" s="228"/>
      <c r="AB951" s="228"/>
      <c r="AC951" s="228"/>
      <c r="AH951" s="228"/>
      <c r="AI951" s="228"/>
      <c r="AJ951" s="228"/>
    </row>
    <row r="952" spans="6:36" ht="13.5" customHeight="1">
      <c r="F952" s="228"/>
      <c r="G952" s="228"/>
      <c r="H952" s="228"/>
      <c r="M952" s="228"/>
      <c r="N952" s="228"/>
      <c r="O952" s="228"/>
      <c r="T952" s="228"/>
      <c r="U952" s="228"/>
      <c r="V952" s="228"/>
      <c r="AA952" s="228"/>
      <c r="AB952" s="228"/>
      <c r="AC952" s="228"/>
      <c r="AH952" s="228"/>
      <c r="AI952" s="228"/>
      <c r="AJ952" s="228"/>
    </row>
    <row r="953" spans="6:36" ht="13.5" customHeight="1">
      <c r="F953" s="228"/>
      <c r="G953" s="228"/>
      <c r="H953" s="228"/>
      <c r="M953" s="228"/>
      <c r="N953" s="228"/>
      <c r="O953" s="228"/>
      <c r="T953" s="228"/>
      <c r="U953" s="228"/>
      <c r="V953" s="228"/>
      <c r="AA953" s="228"/>
      <c r="AB953" s="228"/>
      <c r="AC953" s="228"/>
      <c r="AH953" s="228"/>
      <c r="AI953" s="228"/>
      <c r="AJ953" s="228"/>
    </row>
    <row r="954" spans="6:36" ht="13.5" customHeight="1">
      <c r="F954" s="228"/>
      <c r="G954" s="228"/>
      <c r="H954" s="228"/>
      <c r="M954" s="228"/>
      <c r="N954" s="228"/>
      <c r="O954" s="228"/>
      <c r="T954" s="228"/>
      <c r="U954" s="228"/>
      <c r="V954" s="228"/>
      <c r="AA954" s="228"/>
      <c r="AB954" s="228"/>
      <c r="AC954" s="228"/>
      <c r="AH954" s="228"/>
      <c r="AI954" s="228"/>
      <c r="AJ954" s="228"/>
    </row>
    <row r="955" spans="6:36" ht="13.5" customHeight="1">
      <c r="F955" s="228"/>
      <c r="G955" s="228"/>
      <c r="H955" s="228"/>
      <c r="M955" s="228"/>
      <c r="N955" s="228"/>
      <c r="O955" s="228"/>
      <c r="T955" s="228"/>
      <c r="U955" s="228"/>
      <c r="V955" s="228"/>
      <c r="AA955" s="228"/>
      <c r="AB955" s="228"/>
      <c r="AC955" s="228"/>
      <c r="AH955" s="228"/>
      <c r="AI955" s="228"/>
      <c r="AJ955" s="228"/>
    </row>
    <row r="956" spans="6:36" ht="13.5" customHeight="1">
      <c r="F956" s="228"/>
      <c r="G956" s="228"/>
      <c r="H956" s="228"/>
      <c r="M956" s="228"/>
      <c r="N956" s="228"/>
      <c r="O956" s="228"/>
      <c r="T956" s="228"/>
      <c r="U956" s="228"/>
      <c r="V956" s="228"/>
      <c r="AA956" s="228"/>
      <c r="AB956" s="228"/>
      <c r="AC956" s="228"/>
      <c r="AH956" s="228"/>
      <c r="AI956" s="228"/>
      <c r="AJ956" s="228"/>
    </row>
    <row r="957" spans="6:36" ht="13.5" customHeight="1">
      <c r="F957" s="228"/>
      <c r="G957" s="228"/>
      <c r="H957" s="228"/>
      <c r="M957" s="228"/>
      <c r="N957" s="228"/>
      <c r="O957" s="228"/>
      <c r="T957" s="228"/>
      <c r="U957" s="228"/>
      <c r="V957" s="228"/>
      <c r="AA957" s="228"/>
      <c r="AB957" s="228"/>
      <c r="AC957" s="228"/>
      <c r="AH957" s="228"/>
      <c r="AI957" s="228"/>
      <c r="AJ957" s="228"/>
    </row>
    <row r="958" spans="6:36" ht="13.5" customHeight="1">
      <c r="F958" s="228"/>
      <c r="G958" s="228"/>
      <c r="H958" s="228"/>
      <c r="M958" s="228"/>
      <c r="N958" s="228"/>
      <c r="O958" s="228"/>
      <c r="T958" s="228"/>
      <c r="U958" s="228"/>
      <c r="V958" s="228"/>
      <c r="AA958" s="228"/>
      <c r="AB958" s="228"/>
      <c r="AC958" s="228"/>
      <c r="AH958" s="228"/>
      <c r="AI958" s="228"/>
      <c r="AJ958" s="228"/>
    </row>
    <row r="959" spans="6:36" ht="13.5" customHeight="1">
      <c r="F959" s="228"/>
      <c r="G959" s="228"/>
      <c r="H959" s="228"/>
      <c r="M959" s="228"/>
      <c r="N959" s="228"/>
      <c r="O959" s="228"/>
      <c r="T959" s="228"/>
      <c r="U959" s="228"/>
      <c r="V959" s="228"/>
      <c r="AA959" s="228"/>
      <c r="AB959" s="228"/>
      <c r="AC959" s="228"/>
      <c r="AH959" s="228"/>
      <c r="AI959" s="228"/>
      <c r="AJ959" s="228"/>
    </row>
    <row r="960" spans="6:36" ht="13.5" customHeight="1">
      <c r="F960" s="228"/>
      <c r="G960" s="228"/>
      <c r="H960" s="228"/>
      <c r="M960" s="228"/>
      <c r="N960" s="228"/>
      <c r="O960" s="228"/>
      <c r="T960" s="228"/>
      <c r="U960" s="228"/>
      <c r="V960" s="228"/>
      <c r="AA960" s="228"/>
      <c r="AB960" s="228"/>
      <c r="AC960" s="228"/>
      <c r="AH960" s="228"/>
      <c r="AI960" s="228"/>
      <c r="AJ960" s="228"/>
    </row>
    <row r="961" spans="6:36" ht="13.5" customHeight="1">
      <c r="F961" s="228"/>
      <c r="G961" s="228"/>
      <c r="H961" s="228"/>
      <c r="M961" s="228"/>
      <c r="N961" s="228"/>
      <c r="O961" s="228"/>
      <c r="T961" s="228"/>
      <c r="U961" s="228"/>
      <c r="V961" s="228"/>
      <c r="AA961" s="228"/>
      <c r="AB961" s="228"/>
      <c r="AC961" s="228"/>
      <c r="AH961" s="228"/>
      <c r="AI961" s="228"/>
      <c r="AJ961" s="228"/>
    </row>
    <row r="962" spans="6:36" ht="13.5" customHeight="1">
      <c r="F962" s="228"/>
      <c r="G962" s="228"/>
      <c r="H962" s="228"/>
      <c r="M962" s="228"/>
      <c r="N962" s="228"/>
      <c r="O962" s="228"/>
      <c r="T962" s="228"/>
      <c r="U962" s="228"/>
      <c r="V962" s="228"/>
      <c r="AA962" s="228"/>
      <c r="AB962" s="228"/>
      <c r="AC962" s="228"/>
      <c r="AH962" s="228"/>
      <c r="AI962" s="228"/>
      <c r="AJ962" s="228"/>
    </row>
    <row r="963" spans="6:36" ht="13.5" customHeight="1">
      <c r="F963" s="228"/>
      <c r="G963" s="228"/>
      <c r="H963" s="228"/>
      <c r="M963" s="228"/>
      <c r="N963" s="228"/>
      <c r="O963" s="228"/>
      <c r="T963" s="228"/>
      <c r="U963" s="228"/>
      <c r="V963" s="228"/>
      <c r="AA963" s="228"/>
      <c r="AB963" s="228"/>
      <c r="AC963" s="228"/>
      <c r="AH963" s="228"/>
      <c r="AI963" s="228"/>
      <c r="AJ963" s="228"/>
    </row>
    <row r="964" spans="6:36" ht="13.5" customHeight="1">
      <c r="F964" s="228"/>
      <c r="G964" s="228"/>
      <c r="H964" s="228"/>
      <c r="M964" s="228"/>
      <c r="N964" s="228"/>
      <c r="O964" s="228"/>
      <c r="T964" s="228"/>
      <c r="U964" s="228"/>
      <c r="V964" s="228"/>
      <c r="AA964" s="228"/>
      <c r="AB964" s="228"/>
      <c r="AC964" s="228"/>
      <c r="AH964" s="228"/>
      <c r="AI964" s="228"/>
      <c r="AJ964" s="228"/>
    </row>
    <row r="965" spans="6:36" ht="13.5" customHeight="1">
      <c r="F965" s="228"/>
      <c r="G965" s="228"/>
      <c r="H965" s="228"/>
      <c r="M965" s="228"/>
      <c r="N965" s="228"/>
      <c r="O965" s="228"/>
      <c r="T965" s="228"/>
      <c r="U965" s="228"/>
      <c r="V965" s="228"/>
      <c r="AA965" s="228"/>
      <c r="AB965" s="228"/>
      <c r="AC965" s="228"/>
      <c r="AH965" s="228"/>
      <c r="AI965" s="228"/>
      <c r="AJ965" s="228"/>
    </row>
    <row r="966" spans="6:36" ht="13.5" customHeight="1">
      <c r="F966" s="228"/>
      <c r="G966" s="228"/>
      <c r="H966" s="228"/>
      <c r="M966" s="228"/>
      <c r="N966" s="228"/>
      <c r="O966" s="228"/>
      <c r="T966" s="228"/>
      <c r="U966" s="228"/>
      <c r="V966" s="228"/>
      <c r="AA966" s="228"/>
      <c r="AB966" s="228"/>
      <c r="AC966" s="228"/>
      <c r="AH966" s="228"/>
      <c r="AI966" s="228"/>
      <c r="AJ966" s="228"/>
    </row>
    <row r="967" spans="6:36" ht="13.5" customHeight="1">
      <c r="F967" s="228"/>
      <c r="G967" s="228"/>
      <c r="H967" s="228"/>
      <c r="M967" s="228"/>
      <c r="N967" s="228"/>
      <c r="O967" s="228"/>
      <c r="T967" s="228"/>
      <c r="U967" s="228"/>
      <c r="V967" s="228"/>
      <c r="AA967" s="228"/>
      <c r="AB967" s="228"/>
      <c r="AC967" s="228"/>
      <c r="AH967" s="228"/>
      <c r="AI967" s="228"/>
      <c r="AJ967" s="228"/>
    </row>
    <row r="968" spans="6:36" ht="13.5" customHeight="1">
      <c r="F968" s="228"/>
      <c r="G968" s="228"/>
      <c r="H968" s="228"/>
      <c r="M968" s="228"/>
      <c r="N968" s="228"/>
      <c r="O968" s="228"/>
      <c r="T968" s="228"/>
      <c r="U968" s="228"/>
      <c r="V968" s="228"/>
      <c r="AA968" s="228"/>
      <c r="AB968" s="228"/>
      <c r="AC968" s="228"/>
      <c r="AH968" s="228"/>
      <c r="AI968" s="228"/>
      <c r="AJ968" s="228"/>
    </row>
    <row r="969" spans="6:36" ht="13.5" customHeight="1">
      <c r="F969" s="228"/>
      <c r="G969" s="228"/>
      <c r="H969" s="228"/>
      <c r="M969" s="228"/>
      <c r="N969" s="228"/>
      <c r="O969" s="228"/>
      <c r="T969" s="228"/>
      <c r="U969" s="228"/>
      <c r="V969" s="228"/>
      <c r="AA969" s="228"/>
      <c r="AB969" s="228"/>
      <c r="AC969" s="228"/>
      <c r="AH969" s="228"/>
      <c r="AI969" s="228"/>
      <c r="AJ969" s="228"/>
    </row>
    <row r="970" spans="6:36" ht="13.5" customHeight="1">
      <c r="F970" s="228"/>
      <c r="G970" s="228"/>
      <c r="H970" s="228"/>
      <c r="M970" s="228"/>
      <c r="N970" s="228"/>
      <c r="O970" s="228"/>
      <c r="T970" s="228"/>
      <c r="U970" s="228"/>
      <c r="V970" s="228"/>
      <c r="AA970" s="228"/>
      <c r="AB970" s="228"/>
      <c r="AC970" s="228"/>
      <c r="AH970" s="228"/>
      <c r="AI970" s="228"/>
      <c r="AJ970" s="228"/>
    </row>
    <row r="971" spans="6:36" ht="13.5" customHeight="1">
      <c r="F971" s="228"/>
      <c r="G971" s="228"/>
      <c r="H971" s="228"/>
      <c r="M971" s="228"/>
      <c r="N971" s="228"/>
      <c r="O971" s="228"/>
      <c r="T971" s="228"/>
      <c r="U971" s="228"/>
      <c r="V971" s="228"/>
      <c r="AA971" s="228"/>
      <c r="AB971" s="228"/>
      <c r="AC971" s="228"/>
      <c r="AH971" s="228"/>
      <c r="AI971" s="228"/>
      <c r="AJ971" s="228"/>
    </row>
    <row r="972" spans="6:36" ht="13.5" customHeight="1">
      <c r="F972" s="228"/>
      <c r="G972" s="228"/>
      <c r="H972" s="228"/>
      <c r="M972" s="228"/>
      <c r="N972" s="228"/>
      <c r="O972" s="228"/>
      <c r="T972" s="228"/>
      <c r="U972" s="228"/>
      <c r="V972" s="228"/>
      <c r="AA972" s="228"/>
      <c r="AB972" s="228"/>
      <c r="AC972" s="228"/>
      <c r="AH972" s="228"/>
      <c r="AI972" s="228"/>
      <c r="AJ972" s="228"/>
    </row>
    <row r="973" spans="6:36" ht="13.5" customHeight="1">
      <c r="F973" s="228"/>
      <c r="G973" s="228"/>
      <c r="H973" s="228"/>
      <c r="M973" s="228"/>
      <c r="N973" s="228"/>
      <c r="O973" s="228"/>
      <c r="T973" s="228"/>
      <c r="U973" s="228"/>
      <c r="V973" s="228"/>
      <c r="AA973" s="228"/>
      <c r="AB973" s="228"/>
      <c r="AC973" s="228"/>
      <c r="AH973" s="228"/>
      <c r="AI973" s="228"/>
      <c r="AJ973" s="228"/>
    </row>
    <row r="974" spans="6:36" ht="13.5" customHeight="1">
      <c r="F974" s="228"/>
      <c r="G974" s="228"/>
      <c r="H974" s="228"/>
      <c r="M974" s="228"/>
      <c r="N974" s="228"/>
      <c r="O974" s="228"/>
      <c r="T974" s="228"/>
      <c r="U974" s="228"/>
      <c r="V974" s="228"/>
      <c r="AA974" s="228"/>
      <c r="AB974" s="228"/>
      <c r="AC974" s="228"/>
      <c r="AH974" s="228"/>
      <c r="AI974" s="228"/>
      <c r="AJ974" s="228"/>
    </row>
    <row r="975" spans="6:36" ht="13.5" customHeight="1">
      <c r="F975" s="228"/>
      <c r="G975" s="228"/>
      <c r="H975" s="228"/>
      <c r="M975" s="228"/>
      <c r="N975" s="228"/>
      <c r="O975" s="228"/>
      <c r="T975" s="228"/>
      <c r="U975" s="228"/>
      <c r="V975" s="228"/>
      <c r="AA975" s="228"/>
      <c r="AB975" s="228"/>
      <c r="AC975" s="228"/>
      <c r="AH975" s="228"/>
      <c r="AI975" s="228"/>
      <c r="AJ975" s="228"/>
    </row>
    <row r="976" spans="6:36" ht="13.5" customHeight="1">
      <c r="F976" s="228"/>
      <c r="G976" s="228"/>
      <c r="H976" s="228"/>
      <c r="M976" s="228"/>
      <c r="N976" s="228"/>
      <c r="O976" s="228"/>
      <c r="T976" s="228"/>
      <c r="U976" s="228"/>
      <c r="V976" s="228"/>
      <c r="AA976" s="228"/>
      <c r="AB976" s="228"/>
      <c r="AC976" s="228"/>
      <c r="AH976" s="228"/>
      <c r="AI976" s="228"/>
      <c r="AJ976" s="228"/>
    </row>
    <row r="977" spans="6:36" ht="13.5" customHeight="1">
      <c r="F977" s="228"/>
      <c r="G977" s="228"/>
      <c r="H977" s="228"/>
      <c r="M977" s="228"/>
      <c r="N977" s="228"/>
      <c r="O977" s="228"/>
      <c r="T977" s="228"/>
      <c r="U977" s="228"/>
      <c r="V977" s="228"/>
      <c r="AA977" s="228"/>
      <c r="AB977" s="228"/>
      <c r="AC977" s="228"/>
      <c r="AH977" s="228"/>
      <c r="AI977" s="228"/>
      <c r="AJ977" s="228"/>
    </row>
    <row r="978" spans="6:36" ht="13.5" customHeight="1">
      <c r="F978" s="228"/>
      <c r="G978" s="228"/>
      <c r="H978" s="228"/>
      <c r="M978" s="228"/>
      <c r="N978" s="228"/>
      <c r="O978" s="228"/>
      <c r="T978" s="228"/>
      <c r="U978" s="228"/>
      <c r="V978" s="228"/>
      <c r="AA978" s="228"/>
      <c r="AB978" s="228"/>
      <c r="AC978" s="228"/>
      <c r="AH978" s="228"/>
      <c r="AI978" s="228"/>
      <c r="AJ978" s="228"/>
    </row>
    <row r="979" spans="6:36" ht="13.5" customHeight="1">
      <c r="F979" s="228"/>
      <c r="G979" s="228"/>
      <c r="H979" s="228"/>
      <c r="M979" s="228"/>
      <c r="N979" s="228"/>
      <c r="O979" s="228"/>
      <c r="T979" s="228"/>
      <c r="U979" s="228"/>
      <c r="V979" s="228"/>
      <c r="AA979" s="228"/>
      <c r="AB979" s="228"/>
      <c r="AC979" s="228"/>
      <c r="AH979" s="228"/>
      <c r="AI979" s="228"/>
      <c r="AJ979" s="228"/>
    </row>
    <row r="980" spans="6:36" ht="13.5" customHeight="1">
      <c r="F980" s="228"/>
      <c r="G980" s="228"/>
      <c r="H980" s="228"/>
      <c r="M980" s="228"/>
      <c r="N980" s="228"/>
      <c r="O980" s="228"/>
      <c r="T980" s="228"/>
      <c r="U980" s="228"/>
      <c r="V980" s="228"/>
      <c r="AA980" s="228"/>
      <c r="AB980" s="228"/>
      <c r="AC980" s="228"/>
      <c r="AH980" s="228"/>
      <c r="AI980" s="228"/>
      <c r="AJ980" s="228"/>
    </row>
    <row r="981" spans="6:36" ht="13.5" customHeight="1">
      <c r="F981" s="228"/>
      <c r="G981" s="228"/>
      <c r="H981" s="228"/>
      <c r="M981" s="228"/>
      <c r="N981" s="228"/>
      <c r="O981" s="228"/>
      <c r="T981" s="228"/>
      <c r="U981" s="228"/>
      <c r="V981" s="228"/>
      <c r="AA981" s="228"/>
      <c r="AB981" s="228"/>
      <c r="AC981" s="228"/>
      <c r="AH981" s="228"/>
      <c r="AI981" s="228"/>
      <c r="AJ981" s="228"/>
    </row>
    <row r="982" spans="6:36" ht="13.5" customHeight="1">
      <c r="F982" s="228"/>
      <c r="G982" s="228"/>
      <c r="H982" s="228"/>
      <c r="M982" s="228"/>
      <c r="N982" s="228"/>
      <c r="O982" s="228"/>
      <c r="T982" s="228"/>
      <c r="U982" s="228"/>
      <c r="V982" s="228"/>
      <c r="AA982" s="228"/>
      <c r="AB982" s="228"/>
      <c r="AC982" s="228"/>
      <c r="AH982" s="228"/>
      <c r="AI982" s="228"/>
      <c r="AJ982" s="228"/>
    </row>
    <row r="983" spans="6:36" ht="13.5" customHeight="1">
      <c r="F983" s="228"/>
      <c r="G983" s="228"/>
      <c r="H983" s="228"/>
      <c r="M983" s="228"/>
      <c r="N983" s="228"/>
      <c r="O983" s="228"/>
      <c r="T983" s="228"/>
      <c r="U983" s="228"/>
      <c r="V983" s="228"/>
      <c r="AA983" s="228"/>
      <c r="AB983" s="228"/>
      <c r="AC983" s="228"/>
      <c r="AH983" s="228"/>
      <c r="AI983" s="228"/>
      <c r="AJ983" s="228"/>
    </row>
    <row r="984" spans="6:36" ht="13.5" customHeight="1">
      <c r="F984" s="228"/>
      <c r="G984" s="228"/>
      <c r="H984" s="228"/>
      <c r="M984" s="228"/>
      <c r="N984" s="228"/>
      <c r="O984" s="228"/>
      <c r="T984" s="228"/>
      <c r="U984" s="228"/>
      <c r="V984" s="228"/>
      <c r="AA984" s="228"/>
      <c r="AB984" s="228"/>
      <c r="AC984" s="228"/>
      <c r="AH984" s="228"/>
      <c r="AI984" s="228"/>
      <c r="AJ984" s="228"/>
    </row>
    <row r="985" spans="6:36" ht="13.5" customHeight="1">
      <c r="F985" s="228"/>
      <c r="G985" s="228"/>
      <c r="H985" s="228"/>
      <c r="M985" s="228"/>
      <c r="N985" s="228"/>
      <c r="O985" s="228"/>
      <c r="T985" s="228"/>
      <c r="U985" s="228"/>
      <c r="V985" s="228"/>
      <c r="AA985" s="228"/>
      <c r="AB985" s="228"/>
      <c r="AC985" s="228"/>
      <c r="AH985" s="228"/>
      <c r="AI985" s="228"/>
      <c r="AJ985" s="228"/>
    </row>
    <row r="986" spans="6:36" ht="13.5" customHeight="1">
      <c r="F986" s="228"/>
      <c r="G986" s="228"/>
      <c r="H986" s="228"/>
      <c r="M986" s="228"/>
      <c r="N986" s="228"/>
      <c r="O986" s="228"/>
      <c r="T986" s="228"/>
      <c r="U986" s="228"/>
      <c r="V986" s="228"/>
      <c r="AA986" s="228"/>
      <c r="AB986" s="228"/>
      <c r="AC986" s="228"/>
      <c r="AH986" s="228"/>
      <c r="AI986" s="228"/>
      <c r="AJ986" s="228"/>
    </row>
    <row r="987" spans="6:36" ht="13.5" customHeight="1">
      <c r="F987" s="228"/>
      <c r="G987" s="228"/>
      <c r="H987" s="228"/>
      <c r="M987" s="228"/>
      <c r="N987" s="228"/>
      <c r="O987" s="228"/>
      <c r="T987" s="228"/>
      <c r="U987" s="228"/>
      <c r="V987" s="228"/>
      <c r="AA987" s="228"/>
      <c r="AB987" s="228"/>
      <c r="AC987" s="228"/>
      <c r="AH987" s="228"/>
      <c r="AI987" s="228"/>
      <c r="AJ987" s="228"/>
    </row>
    <row r="988" spans="6:36" ht="13.5" customHeight="1">
      <c r="F988" s="228"/>
      <c r="G988" s="228"/>
      <c r="H988" s="228"/>
      <c r="M988" s="228"/>
      <c r="N988" s="228"/>
      <c r="O988" s="228"/>
      <c r="T988" s="228"/>
      <c r="U988" s="228"/>
      <c r="V988" s="228"/>
      <c r="AA988" s="228"/>
      <c r="AB988" s="228"/>
      <c r="AC988" s="228"/>
      <c r="AH988" s="228"/>
      <c r="AI988" s="228"/>
      <c r="AJ988" s="228"/>
    </row>
    <row r="989" spans="6:36" ht="13.5" customHeight="1">
      <c r="F989" s="228"/>
      <c r="G989" s="228"/>
      <c r="H989" s="228"/>
      <c r="M989" s="228"/>
      <c r="N989" s="228"/>
      <c r="O989" s="228"/>
      <c r="T989" s="228"/>
      <c r="U989" s="228"/>
      <c r="V989" s="228"/>
      <c r="AA989" s="228"/>
      <c r="AB989" s="228"/>
      <c r="AC989" s="228"/>
      <c r="AH989" s="228"/>
      <c r="AI989" s="228"/>
      <c r="AJ989" s="228"/>
    </row>
    <row r="990" spans="6:36" ht="13.5" customHeight="1">
      <c r="F990" s="228"/>
      <c r="G990" s="228"/>
      <c r="H990" s="228"/>
      <c r="M990" s="228"/>
      <c r="N990" s="228"/>
      <c r="O990" s="228"/>
      <c r="T990" s="228"/>
      <c r="U990" s="228"/>
      <c r="V990" s="228"/>
      <c r="AA990" s="228"/>
      <c r="AB990" s="228"/>
      <c r="AC990" s="228"/>
      <c r="AH990" s="228"/>
      <c r="AI990" s="228"/>
      <c r="AJ990" s="228"/>
    </row>
    <row r="991" spans="6:36" ht="13.5" customHeight="1">
      <c r="F991" s="228"/>
      <c r="G991" s="228"/>
      <c r="H991" s="228"/>
      <c r="M991" s="228"/>
      <c r="N991" s="228"/>
      <c r="O991" s="228"/>
      <c r="T991" s="228"/>
      <c r="U991" s="228"/>
      <c r="V991" s="228"/>
      <c r="AA991" s="228"/>
      <c r="AB991" s="228"/>
      <c r="AC991" s="228"/>
      <c r="AH991" s="228"/>
      <c r="AI991" s="228"/>
      <c r="AJ991" s="228"/>
    </row>
    <row r="992" spans="6:36" ht="13.5" customHeight="1">
      <c r="F992" s="228"/>
      <c r="G992" s="228"/>
      <c r="H992" s="228"/>
      <c r="M992" s="228"/>
      <c r="N992" s="228"/>
      <c r="O992" s="228"/>
      <c r="T992" s="228"/>
      <c r="U992" s="228"/>
      <c r="V992" s="228"/>
      <c r="AA992" s="228"/>
      <c r="AB992" s="228"/>
      <c r="AC992" s="228"/>
      <c r="AH992" s="228"/>
      <c r="AI992" s="228"/>
      <c r="AJ992" s="228"/>
    </row>
    <row r="993" spans="6:36" ht="13.5" customHeight="1">
      <c r="F993" s="228"/>
      <c r="G993" s="228"/>
      <c r="H993" s="228"/>
      <c r="M993" s="228"/>
      <c r="N993" s="228"/>
      <c r="O993" s="228"/>
      <c r="T993" s="228"/>
      <c r="U993" s="228"/>
      <c r="V993" s="228"/>
      <c r="AA993" s="228"/>
      <c r="AB993" s="228"/>
      <c r="AC993" s="228"/>
      <c r="AH993" s="228"/>
      <c r="AI993" s="228"/>
      <c r="AJ993" s="228"/>
    </row>
    <row r="994" spans="6:36" ht="13.5" customHeight="1">
      <c r="F994" s="228"/>
      <c r="G994" s="228"/>
      <c r="H994" s="228"/>
      <c r="M994" s="228"/>
      <c r="N994" s="228"/>
      <c r="O994" s="228"/>
      <c r="T994" s="228"/>
      <c r="U994" s="228"/>
      <c r="V994" s="228"/>
      <c r="AA994" s="228"/>
      <c r="AB994" s="228"/>
      <c r="AC994" s="228"/>
      <c r="AH994" s="228"/>
      <c r="AI994" s="228"/>
      <c r="AJ994" s="228"/>
    </row>
    <row r="995" spans="6:36" ht="13.5" customHeight="1">
      <c r="F995" s="228"/>
      <c r="G995" s="228"/>
      <c r="H995" s="228"/>
      <c r="M995" s="228"/>
      <c r="N995" s="228"/>
      <c r="O995" s="228"/>
      <c r="T995" s="228"/>
      <c r="U995" s="228"/>
      <c r="V995" s="228"/>
      <c r="AA995" s="228"/>
      <c r="AB995" s="228"/>
      <c r="AC995" s="228"/>
      <c r="AH995" s="228"/>
      <c r="AI995" s="228"/>
      <c r="AJ995" s="228"/>
    </row>
    <row r="996" spans="6:36" ht="13.5" customHeight="1">
      <c r="F996" s="228"/>
      <c r="G996" s="228"/>
      <c r="H996" s="228"/>
      <c r="M996" s="228"/>
      <c r="N996" s="228"/>
      <c r="O996" s="228"/>
      <c r="T996" s="228"/>
      <c r="U996" s="228"/>
      <c r="V996" s="228"/>
      <c r="AA996" s="228"/>
      <c r="AB996" s="228"/>
      <c r="AC996" s="228"/>
      <c r="AH996" s="228"/>
      <c r="AI996" s="228"/>
      <c r="AJ996" s="228"/>
    </row>
    <row r="997" spans="6:36" ht="13.5" customHeight="1">
      <c r="F997" s="228"/>
      <c r="G997" s="228"/>
      <c r="H997" s="228"/>
      <c r="M997" s="228"/>
      <c r="N997" s="228"/>
      <c r="O997" s="228"/>
      <c r="T997" s="228"/>
      <c r="U997" s="228"/>
      <c r="V997" s="228"/>
      <c r="AA997" s="228"/>
      <c r="AB997" s="228"/>
      <c r="AC997" s="228"/>
      <c r="AH997" s="228"/>
      <c r="AI997" s="228"/>
      <c r="AJ997" s="228"/>
    </row>
    <row r="998" spans="6:36" ht="13.5" customHeight="1">
      <c r="F998" s="228"/>
      <c r="G998" s="228"/>
      <c r="H998" s="228"/>
      <c r="M998" s="228"/>
      <c r="N998" s="228"/>
      <c r="O998" s="228"/>
      <c r="T998" s="228"/>
      <c r="U998" s="228"/>
      <c r="V998" s="228"/>
      <c r="AA998" s="228"/>
      <c r="AB998" s="228"/>
      <c r="AC998" s="228"/>
      <c r="AH998" s="228"/>
      <c r="AI998" s="228"/>
      <c r="AJ998" s="228"/>
    </row>
    <row r="999" spans="6:36" ht="13.5" customHeight="1">
      <c r="F999" s="228"/>
      <c r="G999" s="228"/>
      <c r="H999" s="228"/>
      <c r="M999" s="228"/>
      <c r="N999" s="228"/>
      <c r="O999" s="228"/>
      <c r="T999" s="228"/>
      <c r="U999" s="228"/>
      <c r="V999" s="228"/>
      <c r="AA999" s="228"/>
      <c r="AB999" s="228"/>
      <c r="AC999" s="228"/>
      <c r="AH999" s="228"/>
      <c r="AI999" s="228"/>
      <c r="AJ999" s="228"/>
    </row>
    <row r="1000" spans="6:36" ht="13.5" customHeight="1">
      <c r="F1000" s="228"/>
      <c r="G1000" s="228"/>
      <c r="H1000" s="228"/>
      <c r="M1000" s="228"/>
      <c r="N1000" s="228"/>
      <c r="O1000" s="228"/>
      <c r="T1000" s="228"/>
      <c r="U1000" s="228"/>
      <c r="V1000" s="228"/>
      <c r="AA1000" s="228"/>
      <c r="AB1000" s="228"/>
      <c r="AC1000" s="228"/>
      <c r="AH1000" s="228"/>
      <c r="AI1000" s="228"/>
      <c r="AJ1000" s="228"/>
    </row>
  </sheetData>
  <mergeCells count="52">
    <mergeCell ref="A40:L40"/>
    <mergeCell ref="I22:I24"/>
    <mergeCell ref="I25:I29"/>
    <mergeCell ref="P25:P29"/>
    <mergeCell ref="W25:W29"/>
    <mergeCell ref="I32:J32"/>
    <mergeCell ref="P32:Q32"/>
    <mergeCell ref="W32:X32"/>
    <mergeCell ref="I38:J38"/>
    <mergeCell ref="P38:Q38"/>
    <mergeCell ref="W38:X38"/>
    <mergeCell ref="AD38:AE38"/>
    <mergeCell ref="A39:AG39"/>
    <mergeCell ref="A25:A29"/>
    <mergeCell ref="A32:A37"/>
    <mergeCell ref="B32:C32"/>
    <mergeCell ref="B38:C38"/>
    <mergeCell ref="A5:A7"/>
    <mergeCell ref="A8:A15"/>
    <mergeCell ref="A16:A21"/>
    <mergeCell ref="B16:B21"/>
    <mergeCell ref="A22:A24"/>
    <mergeCell ref="B22:B24"/>
    <mergeCell ref="B25:B29"/>
    <mergeCell ref="AE27:AF27"/>
    <mergeCell ref="AD32:AE32"/>
    <mergeCell ref="W3:Z3"/>
    <mergeCell ref="AD3:AG3"/>
    <mergeCell ref="B5:B7"/>
    <mergeCell ref="P5:P15"/>
    <mergeCell ref="W5:W7"/>
    <mergeCell ref="B8:B15"/>
    <mergeCell ref="W8:W15"/>
    <mergeCell ref="I5:I7"/>
    <mergeCell ref="I8:I15"/>
    <mergeCell ref="I16:I21"/>
    <mergeCell ref="P16:P21"/>
    <mergeCell ref="W16:W21"/>
    <mergeCell ref="P22:P24"/>
    <mergeCell ref="W22:W24"/>
    <mergeCell ref="AD5:AD7"/>
    <mergeCell ref="AD8:AD15"/>
    <mergeCell ref="AD16:AD21"/>
    <mergeCell ref="AD22:AD24"/>
    <mergeCell ref="AD25:AD29"/>
    <mergeCell ref="A1:AG1"/>
    <mergeCell ref="A2:B2"/>
    <mergeCell ref="C2:L2"/>
    <mergeCell ref="AI2:AZ2"/>
    <mergeCell ref="B3:E3"/>
    <mergeCell ref="I3:L3"/>
    <mergeCell ref="P3:S3"/>
  </mergeCells>
  <phoneticPr fontId="78" type="noConversion"/>
  <conditionalFormatting sqref="C10:C14">
    <cfRule type="containsText" dxfId="60" priority="1" stopIfTrue="1" operator="containsText" text="炸">
      <formula>NOT(ISERROR(SEARCH(("炸"),(C10))))</formula>
    </cfRule>
  </conditionalFormatting>
  <conditionalFormatting sqref="C16:C18 E16:E18">
    <cfRule type="containsText" dxfId="59" priority="2" stopIfTrue="1" operator="containsText" text="炸">
      <formula>NOT(ISERROR(SEARCH(("炸"),(C16))))</formula>
    </cfRule>
  </conditionalFormatting>
  <conditionalFormatting sqref="C22 D23">
    <cfRule type="containsText" dxfId="58" priority="3" stopIfTrue="1" operator="containsText" text="炸">
      <formula>NOT(ISERROR(SEARCH(("炸"),(C22))))</formula>
    </cfRule>
  </conditionalFormatting>
  <conditionalFormatting sqref="C25:C26 E25:E26">
    <cfRule type="containsText" dxfId="57" priority="4" stopIfTrue="1" operator="containsText" text="炸">
      <formula>NOT(ISERROR(SEARCH(("炸"),(C25))))</formula>
    </cfRule>
  </conditionalFormatting>
  <conditionalFormatting sqref="C5:D7">
    <cfRule type="containsText" dxfId="56" priority="5" stopIfTrue="1" operator="containsText" text="炸">
      <formula>NOT(ISERROR(SEARCH(("炸"),(C5))))</formula>
    </cfRule>
  </conditionalFormatting>
  <conditionalFormatting sqref="C27:E27">
    <cfRule type="containsText" dxfId="55" priority="6" stopIfTrue="1" operator="containsText" text="炸">
      <formula>NOT(ISERROR(SEARCH(("炸"),(C27))))</formula>
    </cfRule>
  </conditionalFormatting>
  <conditionalFormatting sqref="D12:D15">
    <cfRule type="containsText" dxfId="54" priority="7" stopIfTrue="1" operator="containsText" text="炸">
      <formula>NOT(ISERROR(SEARCH(("炸"),(D12))))</formula>
    </cfRule>
  </conditionalFormatting>
  <conditionalFormatting sqref="E5:E14">
    <cfRule type="containsText" dxfId="53" priority="8" stopIfTrue="1" operator="containsText" text="炸">
      <formula>NOT(ISERROR(SEARCH(("炸"),(E5))))</formula>
    </cfRule>
  </conditionalFormatting>
  <conditionalFormatting sqref="E22">
    <cfRule type="containsText" dxfId="52" priority="9" stopIfTrue="1" operator="containsText" text="炸">
      <formula>NOT(ISERROR(SEARCH(("炸"),(E22))))</formula>
    </cfRule>
  </conditionalFormatting>
  <conditionalFormatting sqref="J16:J18 L16:L18">
    <cfRule type="containsText" dxfId="51" priority="10" stopIfTrue="1" operator="containsText" text="炸">
      <formula>NOT(ISERROR(SEARCH(("炸"),(J16))))</formula>
    </cfRule>
  </conditionalFormatting>
  <conditionalFormatting sqref="J22">
    <cfRule type="containsText" dxfId="50" priority="11" stopIfTrue="1" operator="containsText" text="炸">
      <formula>NOT(ISERROR(SEARCH(("炸"),(J22))))</formula>
    </cfRule>
  </conditionalFormatting>
  <conditionalFormatting sqref="J25 L25">
    <cfRule type="containsText" dxfId="49" priority="12" stopIfTrue="1" operator="containsText" text="炸">
      <formula>NOT(ISERROR(SEARCH(("炸"),(J25))))</formula>
    </cfRule>
  </conditionalFormatting>
  <conditionalFormatting sqref="J27 L27">
    <cfRule type="containsText" dxfId="48" priority="13" stopIfTrue="1" operator="containsText" text="炸">
      <formula>NOT(ISERROR(SEARCH(("炸"),(J27))))</formula>
    </cfRule>
  </conditionalFormatting>
  <conditionalFormatting sqref="K12:K13">
    <cfRule type="containsText" dxfId="47" priority="14" stopIfTrue="1" operator="containsText" text="炸">
      <formula>NOT(ISERROR(SEARCH(("炸"),(K12))))</formula>
    </cfRule>
  </conditionalFormatting>
  <conditionalFormatting sqref="J10:J13 L8:L13">
    <cfRule type="containsText" dxfId="46" priority="15" stopIfTrue="1" operator="containsText" text="炸">
      <formula>NOT(ISERROR(SEARCH(("炸"),(J10))))</formula>
    </cfRule>
  </conditionalFormatting>
  <conditionalFormatting sqref="L22:L23">
    <cfRule type="containsText" dxfId="45" priority="16" stopIfTrue="1" operator="containsText" text="炸">
      <formula>NOT(ISERROR(SEARCH(("炸"),(L22))))</formula>
    </cfRule>
  </conditionalFormatting>
  <conditionalFormatting sqref="Q14">
    <cfRule type="containsText" dxfId="44" priority="17" stopIfTrue="1" operator="containsText" text="炸">
      <formula>NOT(ISERROR(SEARCH(("炸"),(Q14))))</formula>
    </cfRule>
  </conditionalFormatting>
  <conditionalFormatting sqref="Q18">
    <cfRule type="containsText" dxfId="43" priority="18" stopIfTrue="1" operator="containsText" text="炸">
      <formula>NOT(ISERROR(SEARCH(("炸"),(Q18))))</formula>
    </cfRule>
  </conditionalFormatting>
  <conditionalFormatting sqref="Q22">
    <cfRule type="containsText" dxfId="42" priority="19" stopIfTrue="1" operator="containsText" text="炸">
      <formula>NOT(ISERROR(SEARCH(("炸"),(Q22))))</formula>
    </cfRule>
  </conditionalFormatting>
  <conditionalFormatting sqref="S22:S23">
    <cfRule type="containsText" dxfId="41" priority="20" stopIfTrue="1" operator="containsText" text="炸">
      <formula>NOT(ISERROR(SEARCH(("炸"),(S22))))</formula>
    </cfRule>
  </conditionalFormatting>
  <conditionalFormatting sqref="X22">
    <cfRule type="containsText" dxfId="40" priority="21" stopIfTrue="1" operator="containsText" text="炸">
      <formula>NOT(ISERROR(SEARCH(("炸"),(X22))))</formula>
    </cfRule>
  </conditionalFormatting>
  <conditionalFormatting sqref="Z22">
    <cfRule type="containsText" dxfId="39" priority="22" stopIfTrue="1" operator="containsText" text="炸">
      <formula>NOT(ISERROR(SEARCH(("炸"),(Z22))))</formula>
    </cfRule>
  </conditionalFormatting>
  <conditionalFormatting sqref="AE22">
    <cfRule type="containsText" dxfId="38" priority="23" stopIfTrue="1" operator="containsText" text="炸">
      <formula>NOT(ISERROR(SEARCH(("炸"),(AE22))))</formula>
    </cfRule>
  </conditionalFormatting>
  <printOptions horizontalCentered="1" verticalCentered="1"/>
  <pageMargins left="0.19685039370078741" right="0.19685039370078741" top="0.19685039370078741" bottom="0.19685039370078741" header="0" footer="0"/>
  <pageSetup paperSize="9" scale="8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000"/>
  <sheetViews>
    <sheetView topLeftCell="A7" zoomScale="80" zoomScaleNormal="80" workbookViewId="0">
      <selection sqref="A1:AG1"/>
    </sheetView>
  </sheetViews>
  <sheetFormatPr defaultColWidth="14.44140625" defaultRowHeight="15" customHeight="1"/>
  <cols>
    <col min="1" max="1" width="4.88671875" customWidth="1"/>
    <col min="2" max="2" width="5.6640625" customWidth="1"/>
    <col min="3" max="3" width="10" customWidth="1"/>
    <col min="4" max="4" width="6.6640625" customWidth="1"/>
    <col min="5" max="5" width="7" customWidth="1"/>
    <col min="6" max="8" width="4.6640625" hidden="1" customWidth="1"/>
    <col min="9" max="9" width="5.33203125" customWidth="1"/>
    <col min="10" max="10" width="10.88671875" customWidth="1"/>
    <col min="11" max="11" width="6.88671875" customWidth="1"/>
    <col min="12" max="12" width="7.109375" customWidth="1"/>
    <col min="13" max="15" width="4.6640625" hidden="1" customWidth="1"/>
    <col min="16" max="16" width="5.88671875" customWidth="1"/>
    <col min="17" max="17" width="10.33203125" customWidth="1"/>
    <col min="18" max="18" width="6.44140625" customWidth="1"/>
    <col min="19" max="19" width="7" customWidth="1"/>
    <col min="20" max="22" width="4.6640625" hidden="1" customWidth="1"/>
    <col min="23" max="23" width="6" customWidth="1"/>
    <col min="24" max="24" width="10.109375" customWidth="1"/>
    <col min="25" max="26" width="7.109375" customWidth="1"/>
    <col min="27" max="29" width="4.6640625" hidden="1" customWidth="1"/>
    <col min="30" max="30" width="5.33203125" customWidth="1"/>
    <col min="31" max="31" width="10.88671875" customWidth="1"/>
    <col min="32" max="32" width="7.44140625" customWidth="1"/>
    <col min="33" max="33" width="6.88671875" customWidth="1"/>
    <col min="34" max="36" width="4.6640625" hidden="1" customWidth="1"/>
    <col min="37" max="37" width="8.6640625" customWidth="1"/>
    <col min="38" max="38" width="28.6640625" customWidth="1"/>
    <col min="39" max="51" width="8.6640625" customWidth="1"/>
  </cols>
  <sheetData>
    <row r="1" spans="1:51" ht="13.5" customHeight="1">
      <c r="A1" s="396" t="s">
        <v>172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  <c r="R1" s="397"/>
      <c r="S1" s="397"/>
      <c r="T1" s="397"/>
      <c r="U1" s="397"/>
      <c r="V1" s="397"/>
      <c r="W1" s="397"/>
      <c r="X1" s="397"/>
      <c r="Y1" s="397"/>
      <c r="Z1" s="397"/>
      <c r="AA1" s="397"/>
      <c r="AB1" s="397"/>
      <c r="AC1" s="397"/>
      <c r="AD1" s="397"/>
      <c r="AE1" s="397"/>
      <c r="AF1" s="397"/>
      <c r="AG1" s="397"/>
    </row>
    <row r="2" spans="1:51" ht="24" customHeight="1">
      <c r="A2" s="398" t="s">
        <v>104</v>
      </c>
      <c r="B2" s="397"/>
      <c r="C2" s="399" t="s">
        <v>173</v>
      </c>
      <c r="D2" s="400"/>
      <c r="E2" s="400"/>
      <c r="F2" s="400"/>
      <c r="G2" s="400"/>
      <c r="H2" s="400"/>
      <c r="I2" s="400"/>
      <c r="J2" s="400"/>
      <c r="K2" s="400"/>
      <c r="L2" s="400"/>
      <c r="M2" s="71"/>
      <c r="N2" s="71"/>
      <c r="O2" s="71"/>
      <c r="P2" s="70" t="s">
        <v>106</v>
      </c>
      <c r="Q2" s="70"/>
      <c r="R2" s="72"/>
      <c r="S2" s="70"/>
      <c r="T2" s="71"/>
      <c r="U2" s="71"/>
      <c r="V2" s="71"/>
      <c r="W2" s="70"/>
      <c r="X2" s="70" t="s">
        <v>107</v>
      </c>
      <c r="Y2" s="73"/>
      <c r="Z2" s="70"/>
      <c r="AA2" s="229"/>
      <c r="AB2" s="229"/>
      <c r="AC2" s="229"/>
      <c r="AD2" s="73"/>
      <c r="AE2" s="73"/>
      <c r="AF2" s="70"/>
      <c r="AG2" s="73"/>
      <c r="AH2" s="229"/>
      <c r="AI2" s="229"/>
      <c r="AJ2" s="401"/>
      <c r="AK2" s="397"/>
      <c r="AL2" s="397"/>
      <c r="AM2" s="397"/>
      <c r="AN2" s="397"/>
      <c r="AO2" s="397"/>
      <c r="AP2" s="397"/>
      <c r="AQ2" s="397"/>
      <c r="AR2" s="397"/>
      <c r="AS2" s="397"/>
      <c r="AT2" s="397"/>
      <c r="AU2" s="397"/>
      <c r="AV2" s="397"/>
      <c r="AW2" s="397"/>
      <c r="AX2" s="397"/>
      <c r="AY2" s="397"/>
    </row>
    <row r="3" spans="1:51" ht="13.5" customHeight="1">
      <c r="A3" s="230" t="s">
        <v>1</v>
      </c>
      <c r="B3" s="402" t="s">
        <v>174</v>
      </c>
      <c r="C3" s="403"/>
      <c r="D3" s="403"/>
      <c r="E3" s="389"/>
      <c r="F3" s="75"/>
      <c r="G3" s="75"/>
      <c r="H3" s="75"/>
      <c r="I3" s="402" t="s">
        <v>175</v>
      </c>
      <c r="J3" s="403"/>
      <c r="K3" s="403"/>
      <c r="L3" s="389"/>
      <c r="M3" s="75"/>
      <c r="N3" s="75"/>
      <c r="O3" s="75"/>
      <c r="P3" s="402" t="s">
        <v>176</v>
      </c>
      <c r="Q3" s="403"/>
      <c r="R3" s="403"/>
      <c r="S3" s="389"/>
      <c r="T3" s="75"/>
      <c r="U3" s="75"/>
      <c r="V3" s="75"/>
      <c r="W3" s="410" t="s">
        <v>177</v>
      </c>
      <c r="X3" s="403"/>
      <c r="Y3" s="403"/>
      <c r="Z3" s="389"/>
      <c r="AA3" s="75"/>
      <c r="AB3" s="75"/>
      <c r="AC3" s="75"/>
      <c r="AD3" s="410" t="s">
        <v>178</v>
      </c>
      <c r="AE3" s="403"/>
      <c r="AF3" s="403"/>
      <c r="AG3" s="389"/>
      <c r="AH3" s="75"/>
      <c r="AI3" s="75"/>
      <c r="AJ3" s="75"/>
    </row>
    <row r="4" spans="1:51" ht="13.5" customHeight="1">
      <c r="A4" s="230" t="s">
        <v>113</v>
      </c>
      <c r="B4" s="231" t="s">
        <v>120</v>
      </c>
      <c r="C4" s="230" t="s">
        <v>114</v>
      </c>
      <c r="D4" s="232" t="s">
        <v>115</v>
      </c>
      <c r="E4" s="231" t="s">
        <v>116</v>
      </c>
      <c r="F4" s="79" t="s">
        <v>117</v>
      </c>
      <c r="G4" s="79" t="s">
        <v>118</v>
      </c>
      <c r="H4" s="80" t="s">
        <v>119</v>
      </c>
      <c r="I4" s="231" t="s">
        <v>120</v>
      </c>
      <c r="J4" s="230" t="s">
        <v>114</v>
      </c>
      <c r="K4" s="232" t="s">
        <v>115</v>
      </c>
      <c r="L4" s="231" t="s">
        <v>116</v>
      </c>
      <c r="M4" s="79" t="s">
        <v>117</v>
      </c>
      <c r="N4" s="79" t="s">
        <v>118</v>
      </c>
      <c r="O4" s="80" t="s">
        <v>119</v>
      </c>
      <c r="P4" s="231" t="s">
        <v>120</v>
      </c>
      <c r="Q4" s="230" t="s">
        <v>114</v>
      </c>
      <c r="R4" s="232" t="s">
        <v>115</v>
      </c>
      <c r="S4" s="231" t="s">
        <v>116</v>
      </c>
      <c r="T4" s="79" t="s">
        <v>117</v>
      </c>
      <c r="U4" s="79" t="s">
        <v>118</v>
      </c>
      <c r="V4" s="80" t="s">
        <v>119</v>
      </c>
      <c r="W4" s="231" t="s">
        <v>120</v>
      </c>
      <c r="X4" s="230" t="s">
        <v>114</v>
      </c>
      <c r="Y4" s="232" t="s">
        <v>115</v>
      </c>
      <c r="Z4" s="231" t="s">
        <v>116</v>
      </c>
      <c r="AA4" s="79" t="s">
        <v>117</v>
      </c>
      <c r="AB4" s="79" t="s">
        <v>118</v>
      </c>
      <c r="AC4" s="80" t="s">
        <v>119</v>
      </c>
      <c r="AD4" s="231" t="s">
        <v>120</v>
      </c>
      <c r="AE4" s="230" t="s">
        <v>114</v>
      </c>
      <c r="AF4" s="232" t="s">
        <v>115</v>
      </c>
      <c r="AG4" s="231" t="s">
        <v>116</v>
      </c>
      <c r="AH4" s="79" t="s">
        <v>117</v>
      </c>
      <c r="AI4" s="79" t="s">
        <v>118</v>
      </c>
      <c r="AJ4" s="80" t="s">
        <v>119</v>
      </c>
    </row>
    <row r="5" spans="1:51" ht="16.5" customHeight="1">
      <c r="A5" s="412" t="s">
        <v>3</v>
      </c>
      <c r="B5" s="404" t="s">
        <v>123</v>
      </c>
      <c r="C5" s="92" t="s">
        <v>121</v>
      </c>
      <c r="D5" s="93">
        <v>71</v>
      </c>
      <c r="E5" s="93">
        <v>50</v>
      </c>
      <c r="F5" s="83">
        <v>4.5</v>
      </c>
      <c r="G5" s="91"/>
      <c r="H5" s="91"/>
      <c r="I5" s="404" t="s">
        <v>16</v>
      </c>
      <c r="J5" s="92" t="s">
        <v>121</v>
      </c>
      <c r="K5" s="93">
        <v>52</v>
      </c>
      <c r="L5" s="93">
        <v>35</v>
      </c>
      <c r="M5" s="83">
        <v>4.5</v>
      </c>
      <c r="N5" s="91"/>
      <c r="O5" s="91"/>
      <c r="P5" s="407" t="str">
        <f>月菜單!D10</f>
        <v>榨醬拌麵</v>
      </c>
      <c r="Q5" s="155" t="s">
        <v>179</v>
      </c>
      <c r="R5" s="113">
        <f t="shared" ref="R5:R9" si="0">S5/713*1000</f>
        <v>157.0827489481066</v>
      </c>
      <c r="S5" s="93">
        <v>112</v>
      </c>
      <c r="T5" s="90">
        <f>R5/30</f>
        <v>5.2360916316035535</v>
      </c>
      <c r="U5" s="91"/>
      <c r="V5" s="91"/>
      <c r="W5" s="412" t="s">
        <v>16</v>
      </c>
      <c r="X5" s="92" t="s">
        <v>121</v>
      </c>
      <c r="Y5" s="93">
        <v>52</v>
      </c>
      <c r="Z5" s="93">
        <v>35</v>
      </c>
      <c r="AA5" s="83">
        <v>4.5</v>
      </c>
      <c r="AB5" s="91"/>
      <c r="AC5" s="91"/>
      <c r="AD5" s="404" t="s">
        <v>123</v>
      </c>
      <c r="AE5" s="92" t="s">
        <v>121</v>
      </c>
      <c r="AF5" s="93">
        <v>71</v>
      </c>
      <c r="AG5" s="93">
        <v>50</v>
      </c>
      <c r="AH5" s="83">
        <v>4.5</v>
      </c>
      <c r="AI5" s="91"/>
      <c r="AJ5" s="91"/>
    </row>
    <row r="6" spans="1:51" ht="16.5" customHeight="1">
      <c r="A6" s="405"/>
      <c r="B6" s="405"/>
      <c r="C6" s="92"/>
      <c r="D6" s="93"/>
      <c r="E6" s="93"/>
      <c r="F6" s="100"/>
      <c r="G6" s="100"/>
      <c r="H6" s="91"/>
      <c r="I6" s="405"/>
      <c r="J6" s="92" t="s">
        <v>124</v>
      </c>
      <c r="K6" s="93">
        <v>22</v>
      </c>
      <c r="L6" s="93">
        <v>15</v>
      </c>
      <c r="M6" s="100"/>
      <c r="N6" s="100"/>
      <c r="O6" s="91"/>
      <c r="P6" s="405"/>
      <c r="Q6" s="126" t="s">
        <v>130</v>
      </c>
      <c r="R6" s="113">
        <f t="shared" si="0"/>
        <v>58.906030855539967</v>
      </c>
      <c r="S6" s="114">
        <v>42</v>
      </c>
      <c r="T6" s="100"/>
      <c r="U6" s="101">
        <f>R6/35</f>
        <v>1.6830294530154277</v>
      </c>
      <c r="V6" s="91"/>
      <c r="W6" s="405"/>
      <c r="X6" s="92" t="s">
        <v>124</v>
      </c>
      <c r="Y6" s="93">
        <v>22</v>
      </c>
      <c r="Z6" s="93">
        <v>15</v>
      </c>
      <c r="AA6" s="100"/>
      <c r="AB6" s="100"/>
      <c r="AC6" s="91"/>
      <c r="AD6" s="405"/>
      <c r="AE6" s="92"/>
      <c r="AF6" s="93"/>
      <c r="AG6" s="93"/>
      <c r="AH6" s="100"/>
      <c r="AI6" s="100"/>
      <c r="AJ6" s="91"/>
      <c r="AK6" s="233"/>
      <c r="AL6" s="234" t="s">
        <v>180</v>
      </c>
    </row>
    <row r="7" spans="1:51" ht="13.5" customHeight="1">
      <c r="A7" s="406"/>
      <c r="B7" s="406"/>
      <c r="C7" s="109"/>
      <c r="D7" s="93"/>
      <c r="E7" s="93"/>
      <c r="F7" s="100"/>
      <c r="G7" s="108"/>
      <c r="H7" s="91"/>
      <c r="I7" s="406"/>
      <c r="J7" s="92"/>
      <c r="K7" s="93"/>
      <c r="L7" s="93"/>
      <c r="M7" s="100"/>
      <c r="N7" s="108"/>
      <c r="O7" s="91"/>
      <c r="P7" s="405"/>
      <c r="Q7" s="235" t="s">
        <v>181</v>
      </c>
      <c r="R7" s="113">
        <f t="shared" si="0"/>
        <v>14.025245441795231</v>
      </c>
      <c r="S7" s="114">
        <v>10</v>
      </c>
      <c r="T7" s="100"/>
      <c r="U7" s="101">
        <f>R7/40</f>
        <v>0.35063113604488078</v>
      </c>
      <c r="V7" s="105"/>
      <c r="W7" s="406"/>
      <c r="X7" s="106"/>
      <c r="Y7" s="107"/>
      <c r="Z7" s="93"/>
      <c r="AA7" s="100"/>
      <c r="AB7" s="108"/>
      <c r="AC7" s="91"/>
      <c r="AD7" s="406"/>
      <c r="AE7" s="109"/>
      <c r="AF7" s="93"/>
      <c r="AG7" s="93"/>
      <c r="AH7" s="100"/>
      <c r="AI7" s="108"/>
      <c r="AJ7" s="91"/>
      <c r="AK7" s="233"/>
      <c r="AL7" s="234"/>
    </row>
    <row r="8" spans="1:51" ht="16.5" customHeight="1">
      <c r="A8" s="412" t="s">
        <v>127</v>
      </c>
      <c r="B8" s="407" t="str">
        <f>月菜單!E8</f>
        <v>蘑菇醬燒肉片</v>
      </c>
      <c r="C8" s="112" t="s">
        <v>182</v>
      </c>
      <c r="D8" s="113">
        <f t="shared" ref="D8:D9" si="1">E8/713*1000</f>
        <v>75.736325385694244</v>
      </c>
      <c r="E8" s="119">
        <v>54</v>
      </c>
      <c r="F8" s="100"/>
      <c r="G8" s="101">
        <f>D8/35</f>
        <v>2.1638950110198354</v>
      </c>
      <c r="H8" s="101"/>
      <c r="I8" s="407" t="str">
        <f>月菜單!E9</f>
        <v>沙嗲雞</v>
      </c>
      <c r="J8" s="112" t="s">
        <v>128</v>
      </c>
      <c r="K8" s="113">
        <f t="shared" ref="K8:K10" si="2">L8/713*1000</f>
        <v>81.34642356241234</v>
      </c>
      <c r="L8" s="119">
        <v>58</v>
      </c>
      <c r="M8" s="100"/>
      <c r="N8" s="101">
        <f>K8/40*0.85</f>
        <v>1.7286115007012621</v>
      </c>
      <c r="O8" s="101"/>
      <c r="P8" s="405"/>
      <c r="Q8" s="134" t="s">
        <v>183</v>
      </c>
      <c r="R8" s="113">
        <f t="shared" si="0"/>
        <v>30.855539971949508</v>
      </c>
      <c r="S8" s="119">
        <v>22</v>
      </c>
      <c r="T8" s="90"/>
      <c r="U8" s="101"/>
      <c r="V8" s="105">
        <f t="shared" ref="V8:V10" si="3">R8/100</f>
        <v>0.30855539971949508</v>
      </c>
      <c r="W8" s="407" t="str">
        <f>月菜單!E11</f>
        <v>椒鹽魚丁</v>
      </c>
      <c r="X8" s="134" t="s">
        <v>184</v>
      </c>
      <c r="Y8" s="113">
        <f t="shared" ref="Y8:Y9" si="4">Z8/713*1000</f>
        <v>126.22720897615707</v>
      </c>
      <c r="Z8" s="119">
        <v>90</v>
      </c>
      <c r="AA8" s="100"/>
      <c r="AB8" s="101">
        <f>Y8/35*0.6</f>
        <v>2.1638950110198354</v>
      </c>
      <c r="AC8" s="101"/>
      <c r="AD8" s="407" t="str">
        <f>月菜單!E12</f>
        <v>京醬燒雞</v>
      </c>
      <c r="AE8" s="112" t="s">
        <v>128</v>
      </c>
      <c r="AF8" s="113">
        <f t="shared" ref="AF8:AF10" si="5">AG8/713*1000</f>
        <v>79.943899018232813</v>
      </c>
      <c r="AG8" s="119">
        <v>57</v>
      </c>
      <c r="AH8" s="100"/>
      <c r="AI8" s="101">
        <f>AF8/40*0.85</f>
        <v>1.6988078541374472</v>
      </c>
      <c r="AJ8" s="101"/>
      <c r="AK8" s="233"/>
      <c r="AL8" s="234"/>
    </row>
    <row r="9" spans="1:51" ht="16.5" customHeight="1">
      <c r="A9" s="405"/>
      <c r="B9" s="405"/>
      <c r="C9" s="112" t="s">
        <v>134</v>
      </c>
      <c r="D9" s="113">
        <f t="shared" si="1"/>
        <v>28.050490883590463</v>
      </c>
      <c r="E9" s="119">
        <v>20</v>
      </c>
      <c r="F9" s="100"/>
      <c r="G9" s="129"/>
      <c r="H9" s="236">
        <f t="shared" ref="H9:H10" si="6">D9/100</f>
        <v>0.28050490883590462</v>
      </c>
      <c r="I9" s="405"/>
      <c r="J9" s="112" t="s">
        <v>134</v>
      </c>
      <c r="K9" s="113">
        <f t="shared" si="2"/>
        <v>16.830294530154276</v>
      </c>
      <c r="L9" s="119">
        <v>12</v>
      </c>
      <c r="M9" s="100"/>
      <c r="N9" s="129"/>
      <c r="O9" s="236">
        <f t="shared" ref="O9:O10" si="7">K9/100</f>
        <v>0.16830294530154277</v>
      </c>
      <c r="P9" s="405"/>
      <c r="Q9" s="134" t="s">
        <v>135</v>
      </c>
      <c r="R9" s="113">
        <f t="shared" si="0"/>
        <v>16.830294530154276</v>
      </c>
      <c r="S9" s="119">
        <v>12</v>
      </c>
      <c r="T9" s="101"/>
      <c r="U9" s="129"/>
      <c r="V9" s="105">
        <f t="shared" si="3"/>
        <v>0.16830294530154277</v>
      </c>
      <c r="W9" s="405"/>
      <c r="X9" s="134" t="s">
        <v>148</v>
      </c>
      <c r="Y9" s="113">
        <f t="shared" si="4"/>
        <v>28.050490883590463</v>
      </c>
      <c r="Z9" s="119">
        <v>20</v>
      </c>
      <c r="AA9" s="90"/>
      <c r="AB9" s="101">
        <f>Y9/80</f>
        <v>0.35063113604488078</v>
      </c>
      <c r="AC9" s="236"/>
      <c r="AD9" s="405"/>
      <c r="AE9" s="112" t="s">
        <v>135</v>
      </c>
      <c r="AF9" s="113">
        <f t="shared" si="5"/>
        <v>14.025245441795231</v>
      </c>
      <c r="AG9" s="119">
        <v>10</v>
      </c>
      <c r="AH9" s="100"/>
      <c r="AI9" s="129"/>
      <c r="AJ9" s="105">
        <f t="shared" ref="AJ9:AJ10" si="8">AF9/100</f>
        <v>0.14025245441795231</v>
      </c>
      <c r="AK9" s="233"/>
      <c r="AL9" s="237"/>
    </row>
    <row r="10" spans="1:51" ht="16.5" customHeight="1">
      <c r="A10" s="405"/>
      <c r="B10" s="405"/>
      <c r="C10" s="112"/>
      <c r="D10" s="113"/>
      <c r="E10" s="119"/>
      <c r="F10" s="100"/>
      <c r="G10" s="129"/>
      <c r="H10" s="236">
        <f t="shared" si="6"/>
        <v>0</v>
      </c>
      <c r="I10" s="405"/>
      <c r="J10" s="112" t="s">
        <v>135</v>
      </c>
      <c r="K10" s="113">
        <f t="shared" si="2"/>
        <v>11.220196353436185</v>
      </c>
      <c r="L10" s="119">
        <v>8</v>
      </c>
      <c r="M10" s="100"/>
      <c r="N10" s="129"/>
      <c r="O10" s="236">
        <f t="shared" si="7"/>
        <v>0.11220196353436185</v>
      </c>
      <c r="P10" s="405"/>
      <c r="Q10" s="120" t="s">
        <v>185</v>
      </c>
      <c r="R10" s="113"/>
      <c r="S10" s="93" t="s">
        <v>186</v>
      </c>
      <c r="T10" s="100"/>
      <c r="U10" s="129"/>
      <c r="V10" s="105">
        <f t="shared" si="3"/>
        <v>0</v>
      </c>
      <c r="W10" s="405"/>
      <c r="X10" s="134" t="s">
        <v>187</v>
      </c>
      <c r="Y10" s="238" t="s">
        <v>141</v>
      </c>
      <c r="Z10" s="119" t="s">
        <v>188</v>
      </c>
      <c r="AA10" s="100"/>
      <c r="AB10" s="101"/>
      <c r="AC10" s="236"/>
      <c r="AD10" s="405"/>
      <c r="AE10" s="112" t="s">
        <v>183</v>
      </c>
      <c r="AF10" s="113">
        <f t="shared" si="5"/>
        <v>21.037868162692845</v>
      </c>
      <c r="AG10" s="119">
        <v>15</v>
      </c>
      <c r="AH10" s="100"/>
      <c r="AI10" s="101"/>
      <c r="AJ10" s="105">
        <f t="shared" si="8"/>
        <v>0.21037868162692847</v>
      </c>
      <c r="AK10" s="233"/>
      <c r="AL10" s="239"/>
    </row>
    <row r="11" spans="1:51" ht="16.5" customHeight="1">
      <c r="A11" s="405"/>
      <c r="B11" s="405"/>
      <c r="C11" s="112" t="s">
        <v>189</v>
      </c>
      <c r="D11" s="135"/>
      <c r="E11" s="119" t="s">
        <v>186</v>
      </c>
      <c r="F11" s="100"/>
      <c r="G11" s="129"/>
      <c r="H11" s="236"/>
      <c r="I11" s="405"/>
      <c r="J11" s="112" t="s">
        <v>136</v>
      </c>
      <c r="K11" s="113"/>
      <c r="L11" s="119" t="s">
        <v>188</v>
      </c>
      <c r="M11" s="100"/>
      <c r="N11" s="129"/>
      <c r="O11" s="236"/>
      <c r="P11" s="405"/>
      <c r="Q11" s="120"/>
      <c r="R11" s="135"/>
      <c r="S11" s="93"/>
      <c r="T11" s="100"/>
      <c r="U11" s="101"/>
      <c r="V11" s="105"/>
      <c r="W11" s="405"/>
      <c r="X11" s="134" t="s">
        <v>190</v>
      </c>
      <c r="Y11" s="113"/>
      <c r="Z11" s="119">
        <v>10</v>
      </c>
      <c r="AA11" s="100"/>
      <c r="AB11" s="101"/>
      <c r="AC11" s="105"/>
      <c r="AD11" s="405"/>
      <c r="AE11" s="112" t="s">
        <v>185</v>
      </c>
      <c r="AF11" s="135"/>
      <c r="AG11" s="119" t="s">
        <v>186</v>
      </c>
      <c r="AH11" s="100"/>
      <c r="AI11" s="101"/>
      <c r="AJ11" s="105"/>
      <c r="AK11" s="233"/>
      <c r="AL11" s="240"/>
    </row>
    <row r="12" spans="1:51" ht="16.5" customHeight="1">
      <c r="A12" s="405"/>
      <c r="B12" s="405"/>
      <c r="C12" s="120"/>
      <c r="D12" s="147"/>
      <c r="E12" s="119"/>
      <c r="F12" s="100"/>
      <c r="G12" s="129"/>
      <c r="H12" s="101"/>
      <c r="I12" s="405"/>
      <c r="J12" s="112" t="s">
        <v>191</v>
      </c>
      <c r="K12" s="422" t="s">
        <v>192</v>
      </c>
      <c r="L12" s="389"/>
      <c r="M12" s="100"/>
      <c r="N12" s="129"/>
      <c r="O12" s="101"/>
      <c r="P12" s="405"/>
      <c r="Q12" s="120"/>
      <c r="R12" s="135"/>
      <c r="S12" s="93"/>
      <c r="T12" s="100"/>
      <c r="U12" s="101"/>
      <c r="V12" s="105"/>
      <c r="W12" s="405"/>
      <c r="X12" s="134" t="s">
        <v>193</v>
      </c>
      <c r="Y12" s="238"/>
      <c r="Z12" s="119">
        <v>10</v>
      </c>
      <c r="AA12" s="100"/>
      <c r="AB12" s="129"/>
      <c r="AC12" s="101"/>
      <c r="AD12" s="405"/>
      <c r="AE12" s="112"/>
      <c r="AF12" s="114"/>
      <c r="AG12" s="93"/>
      <c r="AH12" s="100"/>
      <c r="AI12" s="129"/>
      <c r="AJ12" s="101"/>
      <c r="AL12" s="240"/>
      <c r="AM12" s="233"/>
      <c r="AN12" s="233"/>
      <c r="AO12" s="233"/>
      <c r="AP12" s="233"/>
    </row>
    <row r="13" spans="1:51" ht="16.5" customHeight="1">
      <c r="A13" s="405"/>
      <c r="B13" s="405"/>
      <c r="C13" s="120"/>
      <c r="D13" s="114"/>
      <c r="E13" s="93"/>
      <c r="F13" s="100"/>
      <c r="G13" s="100"/>
      <c r="H13" s="101"/>
      <c r="I13" s="405"/>
      <c r="J13" s="112"/>
      <c r="K13" s="147"/>
      <c r="L13" s="119"/>
      <c r="M13" s="100"/>
      <c r="N13" s="100"/>
      <c r="O13" s="101"/>
      <c r="P13" s="405"/>
      <c r="Q13" s="120"/>
      <c r="R13" s="93"/>
      <c r="S13" s="114"/>
      <c r="T13" s="100"/>
      <c r="U13" s="100"/>
      <c r="V13" s="101"/>
      <c r="W13" s="405"/>
      <c r="X13" s="242"/>
      <c r="Y13" s="243"/>
      <c r="Z13" s="93"/>
      <c r="AA13" s="100"/>
      <c r="AB13" s="100"/>
      <c r="AC13" s="101"/>
      <c r="AD13" s="405"/>
      <c r="AE13" s="114"/>
      <c r="AF13" s="114"/>
      <c r="AG13" s="93"/>
      <c r="AH13" s="100"/>
      <c r="AI13" s="100"/>
      <c r="AJ13" s="101"/>
      <c r="AL13" s="240"/>
      <c r="AM13" s="233"/>
      <c r="AN13" s="233"/>
      <c r="AO13" s="233"/>
      <c r="AP13" s="233"/>
    </row>
    <row r="14" spans="1:51" ht="16.5" customHeight="1">
      <c r="A14" s="405"/>
      <c r="B14" s="405"/>
      <c r="C14" s="114"/>
      <c r="D14" s="114"/>
      <c r="E14" s="93"/>
      <c r="F14" s="100"/>
      <c r="G14" s="141"/>
      <c r="H14" s="101"/>
      <c r="I14" s="405"/>
      <c r="J14" s="242"/>
      <c r="K14" s="243"/>
      <c r="L14" s="93"/>
      <c r="M14" s="100"/>
      <c r="N14" s="141"/>
      <c r="O14" s="101"/>
      <c r="P14" s="405"/>
      <c r="Q14" s="114"/>
      <c r="R14" s="93"/>
      <c r="S14" s="114"/>
      <c r="T14" s="100"/>
      <c r="U14" s="141"/>
      <c r="V14" s="101"/>
      <c r="W14" s="405"/>
      <c r="X14" s="114"/>
      <c r="Y14" s="114"/>
      <c r="Z14" s="93"/>
      <c r="AA14" s="100"/>
      <c r="AB14" s="141"/>
      <c r="AC14" s="101"/>
      <c r="AD14" s="405"/>
      <c r="AE14" s="114"/>
      <c r="AF14" s="114"/>
      <c r="AG14" s="93"/>
      <c r="AH14" s="100"/>
      <c r="AI14" s="141"/>
      <c r="AJ14" s="101"/>
      <c r="AL14" s="244"/>
      <c r="AM14" s="233"/>
      <c r="AN14" s="233"/>
      <c r="AO14" s="233"/>
      <c r="AP14" s="233"/>
    </row>
    <row r="15" spans="1:51" ht="16.5" customHeight="1">
      <c r="A15" s="406"/>
      <c r="B15" s="406"/>
      <c r="C15" s="114"/>
      <c r="D15" s="93"/>
      <c r="E15" s="93"/>
      <c r="F15" s="100"/>
      <c r="G15" s="101"/>
      <c r="H15" s="146"/>
      <c r="I15" s="406"/>
      <c r="J15" s="245"/>
      <c r="K15" s="114"/>
      <c r="L15" s="93"/>
      <c r="M15" s="100"/>
      <c r="N15" s="101"/>
      <c r="O15" s="146"/>
      <c r="P15" s="406"/>
      <c r="Q15" s="114"/>
      <c r="R15" s="93"/>
      <c r="S15" s="114"/>
      <c r="T15" s="100"/>
      <c r="U15" s="101"/>
      <c r="V15" s="146"/>
      <c r="W15" s="406"/>
      <c r="X15" s="114"/>
      <c r="Y15" s="114"/>
      <c r="Z15" s="93"/>
      <c r="AA15" s="100"/>
      <c r="AB15" s="101"/>
      <c r="AC15" s="146"/>
      <c r="AD15" s="406"/>
      <c r="AE15" s="114"/>
      <c r="AF15" s="114"/>
      <c r="AG15" s="93"/>
      <c r="AH15" s="100"/>
      <c r="AI15" s="101"/>
      <c r="AJ15" s="146"/>
      <c r="AL15" s="244"/>
      <c r="AM15" s="233"/>
      <c r="AN15" s="233"/>
      <c r="AO15" s="233"/>
      <c r="AP15" s="233"/>
    </row>
    <row r="16" spans="1:51" ht="16.5" customHeight="1">
      <c r="A16" s="412" t="s">
        <v>143</v>
      </c>
      <c r="B16" s="424" t="str">
        <f>月菜單!F8</f>
        <v>蝦皮黃瓜</v>
      </c>
      <c r="C16" s="246" t="s">
        <v>194</v>
      </c>
      <c r="D16" s="113">
        <f t="shared" ref="D16:D19" si="9">E16/713*1000</f>
        <v>72.931276297335202</v>
      </c>
      <c r="E16" s="247">
        <v>52</v>
      </c>
      <c r="F16" s="101"/>
      <c r="G16" s="101"/>
      <c r="H16" s="105">
        <f t="shared" ref="H16:H17" si="10">D16/100</f>
        <v>0.72931276297335201</v>
      </c>
      <c r="I16" s="407" t="str">
        <f>月菜單!F9</f>
        <v>螞蟻上樹</v>
      </c>
      <c r="J16" s="246" t="s">
        <v>195</v>
      </c>
      <c r="K16" s="113">
        <f t="shared" ref="K16:K19" si="11">L16/713*1000</f>
        <v>12.622720897615707</v>
      </c>
      <c r="L16" s="247">
        <v>9</v>
      </c>
      <c r="M16" s="101">
        <f>K16/15</f>
        <v>0.84151472650771386</v>
      </c>
      <c r="N16" s="101"/>
      <c r="O16" s="105"/>
      <c r="P16" s="407">
        <f>月菜單!F10</f>
        <v>0</v>
      </c>
      <c r="Q16" s="120"/>
      <c r="R16" s="113"/>
      <c r="S16" s="114"/>
      <c r="T16" s="100"/>
      <c r="U16" s="101"/>
      <c r="V16" s="105"/>
      <c r="W16" s="407" t="str">
        <f>月菜單!F11</f>
        <v>黑胡椒鮮菇</v>
      </c>
      <c r="X16" s="112" t="s">
        <v>196</v>
      </c>
      <c r="Y16" s="113">
        <f t="shared" ref="Y16:Y19" si="12">Z16/713*1000</f>
        <v>21.037868162692845</v>
      </c>
      <c r="Z16" s="113">
        <v>15</v>
      </c>
      <c r="AA16" s="151"/>
      <c r="AB16" s="101"/>
      <c r="AC16" s="236">
        <f t="shared" ref="AC16:AC19" si="13">Y16/100</f>
        <v>0.21037868162692847</v>
      </c>
      <c r="AD16" s="407" t="str">
        <f>月菜單!F12</f>
        <v>培根高麗菜</v>
      </c>
      <c r="AE16" s="248" t="s">
        <v>197</v>
      </c>
      <c r="AF16" s="113">
        <f t="shared" ref="AF16:AF17" si="14">AG16/713*1000</f>
        <v>8.4151472650771382</v>
      </c>
      <c r="AG16" s="119">
        <v>6</v>
      </c>
      <c r="AH16" s="101"/>
      <c r="AI16" s="101">
        <f>AF16/50</f>
        <v>0.16830294530154277</v>
      </c>
      <c r="AJ16" s="105"/>
      <c r="AL16" s="244"/>
      <c r="AM16" s="233"/>
      <c r="AN16" s="233"/>
      <c r="AO16" s="233"/>
      <c r="AP16" s="233"/>
    </row>
    <row r="17" spans="1:42" ht="16.5" customHeight="1">
      <c r="A17" s="405"/>
      <c r="B17" s="405"/>
      <c r="C17" s="246" t="s">
        <v>135</v>
      </c>
      <c r="D17" s="113">
        <f t="shared" si="9"/>
        <v>7.0126227208976157</v>
      </c>
      <c r="E17" s="247">
        <v>5</v>
      </c>
      <c r="F17" s="151"/>
      <c r="G17" s="101"/>
      <c r="H17" s="105">
        <f t="shared" si="10"/>
        <v>7.0126227208976155E-2</v>
      </c>
      <c r="I17" s="405"/>
      <c r="J17" s="246" t="s">
        <v>132</v>
      </c>
      <c r="K17" s="113">
        <f t="shared" si="11"/>
        <v>28.050490883590463</v>
      </c>
      <c r="L17" s="247">
        <v>20</v>
      </c>
      <c r="M17" s="151"/>
      <c r="N17" s="101"/>
      <c r="O17" s="105">
        <f t="shared" ref="O17:O18" si="15">K17/100</f>
        <v>0.28050490883590462</v>
      </c>
      <c r="P17" s="405"/>
      <c r="Q17" s="120"/>
      <c r="R17" s="113"/>
      <c r="S17" s="114"/>
      <c r="T17" s="90"/>
      <c r="U17" s="101"/>
      <c r="V17" s="105"/>
      <c r="W17" s="405"/>
      <c r="X17" s="112" t="s">
        <v>198</v>
      </c>
      <c r="Y17" s="113">
        <f t="shared" si="12"/>
        <v>9.8176718092566624</v>
      </c>
      <c r="Z17" s="113">
        <v>7</v>
      </c>
      <c r="AA17" s="101"/>
      <c r="AB17" s="101"/>
      <c r="AC17" s="236">
        <f t="shared" si="13"/>
        <v>9.8176718092566617E-2</v>
      </c>
      <c r="AD17" s="405"/>
      <c r="AE17" s="112" t="s">
        <v>132</v>
      </c>
      <c r="AF17" s="113">
        <f t="shared" si="14"/>
        <v>67.321178120617105</v>
      </c>
      <c r="AG17" s="119">
        <v>48</v>
      </c>
      <c r="AH17" s="90"/>
      <c r="AI17" s="101"/>
      <c r="AJ17" s="105">
        <f>AF17/100</f>
        <v>0.67321178120617109</v>
      </c>
      <c r="AL17" s="244"/>
      <c r="AM17" s="233"/>
      <c r="AN17" s="233"/>
      <c r="AO17" s="233"/>
      <c r="AP17" s="233"/>
    </row>
    <row r="18" spans="1:42" ht="16.5" customHeight="1">
      <c r="A18" s="405"/>
      <c r="B18" s="405"/>
      <c r="C18" s="246" t="s">
        <v>199</v>
      </c>
      <c r="D18" s="113">
        <f t="shared" si="9"/>
        <v>0.84151472650771386</v>
      </c>
      <c r="E18" s="93">
        <v>0.6</v>
      </c>
      <c r="F18" s="151"/>
      <c r="G18" s="151"/>
      <c r="H18" s="105"/>
      <c r="I18" s="405"/>
      <c r="J18" s="249" t="s">
        <v>200</v>
      </c>
      <c r="K18" s="113">
        <f t="shared" si="11"/>
        <v>7.0126227208976157</v>
      </c>
      <c r="L18" s="93">
        <v>5</v>
      </c>
      <c r="M18" s="151"/>
      <c r="N18" s="151"/>
      <c r="O18" s="105">
        <f t="shared" si="15"/>
        <v>7.0126227208976155E-2</v>
      </c>
      <c r="P18" s="405"/>
      <c r="Q18" s="152"/>
      <c r="R18" s="113"/>
      <c r="S18" s="114"/>
      <c r="T18" s="90"/>
      <c r="U18" s="101"/>
      <c r="V18" s="105"/>
      <c r="W18" s="405"/>
      <c r="X18" s="112" t="s">
        <v>135</v>
      </c>
      <c r="Y18" s="113">
        <f t="shared" si="12"/>
        <v>11.220196353436185</v>
      </c>
      <c r="Z18" s="119">
        <v>8</v>
      </c>
      <c r="AA18" s="151"/>
      <c r="AB18" s="151"/>
      <c r="AC18" s="236">
        <f t="shared" si="13"/>
        <v>0.11220196353436185</v>
      </c>
      <c r="AD18" s="405"/>
      <c r="AE18" s="112"/>
      <c r="AF18" s="113"/>
      <c r="AG18" s="119"/>
      <c r="AH18" s="151"/>
      <c r="AI18" s="151"/>
      <c r="AJ18" s="105"/>
      <c r="AL18" s="244"/>
      <c r="AM18" s="233"/>
      <c r="AN18" s="233"/>
      <c r="AO18" s="233"/>
      <c r="AP18" s="233"/>
    </row>
    <row r="19" spans="1:42" ht="16.5" customHeight="1">
      <c r="A19" s="405"/>
      <c r="B19" s="405"/>
      <c r="C19" s="246" t="s">
        <v>125</v>
      </c>
      <c r="D19" s="113">
        <f t="shared" si="9"/>
        <v>4.2075736325385691</v>
      </c>
      <c r="E19" s="93">
        <v>3</v>
      </c>
      <c r="F19" s="101"/>
      <c r="G19" s="101">
        <f>D19/35</f>
        <v>0.12021638950110197</v>
      </c>
      <c r="H19" s="105"/>
      <c r="I19" s="405"/>
      <c r="J19" s="246" t="s">
        <v>130</v>
      </c>
      <c r="K19" s="113">
        <f t="shared" si="11"/>
        <v>4.2075736325385691</v>
      </c>
      <c r="L19" s="93">
        <v>3</v>
      </c>
      <c r="M19" s="101"/>
      <c r="N19" s="101">
        <f>K19/35</f>
        <v>0.12021638950110197</v>
      </c>
      <c r="O19" s="105"/>
      <c r="P19" s="405"/>
      <c r="Q19" s="120"/>
      <c r="R19" s="113"/>
      <c r="S19" s="114"/>
      <c r="T19" s="100"/>
      <c r="U19" s="250"/>
      <c r="V19" s="105">
        <f t="shared" ref="V19:V20" si="16">R19/100</f>
        <v>0</v>
      </c>
      <c r="W19" s="405"/>
      <c r="X19" s="112" t="s">
        <v>134</v>
      </c>
      <c r="Y19" s="113">
        <f t="shared" si="12"/>
        <v>30.855539971949508</v>
      </c>
      <c r="Z19" s="119">
        <v>22</v>
      </c>
      <c r="AA19" s="151"/>
      <c r="AB19" s="163"/>
      <c r="AC19" s="236">
        <f t="shared" si="13"/>
        <v>0.30855539971949508</v>
      </c>
      <c r="AD19" s="405"/>
      <c r="AE19" s="112"/>
      <c r="AF19" s="135"/>
      <c r="AG19" s="119"/>
      <c r="AH19" s="151"/>
      <c r="AI19" s="163"/>
      <c r="AJ19" s="105"/>
      <c r="AL19" s="251"/>
    </row>
    <row r="20" spans="1:42" ht="16.5" customHeight="1">
      <c r="A20" s="405"/>
      <c r="B20" s="405"/>
      <c r="C20" s="120"/>
      <c r="D20" s="113"/>
      <c r="E20" s="93"/>
      <c r="F20" s="100"/>
      <c r="G20" s="91"/>
      <c r="H20" s="105"/>
      <c r="I20" s="405"/>
      <c r="J20" s="120"/>
      <c r="K20" s="113"/>
      <c r="L20" s="93"/>
      <c r="M20" s="100"/>
      <c r="N20" s="91"/>
      <c r="O20" s="105"/>
      <c r="P20" s="405"/>
      <c r="Q20" s="120"/>
      <c r="R20" s="113"/>
      <c r="S20" s="93"/>
      <c r="T20" s="100"/>
      <c r="U20" s="91"/>
      <c r="V20" s="105">
        <f t="shared" si="16"/>
        <v>0</v>
      </c>
      <c r="W20" s="405"/>
      <c r="X20" s="120" t="s">
        <v>189</v>
      </c>
      <c r="Y20" s="93"/>
      <c r="Z20" s="93" t="s">
        <v>186</v>
      </c>
      <c r="AA20" s="100"/>
      <c r="AB20" s="91"/>
      <c r="AC20" s="105"/>
      <c r="AD20" s="405"/>
      <c r="AE20" s="112"/>
      <c r="AF20" s="135"/>
      <c r="AG20" s="119"/>
      <c r="AH20" s="151"/>
      <c r="AI20" s="163"/>
      <c r="AJ20" s="105"/>
    </row>
    <row r="21" spans="1:42" ht="16.5" customHeight="1">
      <c r="A21" s="406"/>
      <c r="B21" s="406"/>
      <c r="C21" s="120"/>
      <c r="D21" s="114"/>
      <c r="E21" s="93"/>
      <c r="F21" s="170"/>
      <c r="G21" s="100"/>
      <c r="H21" s="105"/>
      <c r="I21" s="406"/>
      <c r="J21" s="252"/>
      <c r="K21" s="252"/>
      <c r="L21" s="93"/>
      <c r="M21" s="170"/>
      <c r="N21" s="100"/>
      <c r="O21" s="105"/>
      <c r="P21" s="406"/>
      <c r="Q21" s="93"/>
      <c r="R21" s="93"/>
      <c r="S21" s="93"/>
      <c r="T21" s="170"/>
      <c r="U21" s="100"/>
      <c r="V21" s="105"/>
      <c r="W21" s="406"/>
      <c r="X21" s="252"/>
      <c r="Y21" s="252"/>
      <c r="Z21" s="93"/>
      <c r="AA21" s="170"/>
      <c r="AB21" s="100"/>
      <c r="AC21" s="105"/>
      <c r="AD21" s="406"/>
      <c r="AE21" s="252"/>
      <c r="AF21" s="252"/>
      <c r="AG21" s="93"/>
      <c r="AH21" s="170"/>
      <c r="AI21" s="100"/>
      <c r="AJ21" s="105"/>
      <c r="AL21" s="253"/>
    </row>
    <row r="22" spans="1:42" ht="16.5" customHeight="1">
      <c r="A22" s="412" t="s">
        <v>6</v>
      </c>
      <c r="B22" s="407" t="s">
        <v>150</v>
      </c>
      <c r="C22" s="254" t="s">
        <v>31</v>
      </c>
      <c r="D22" s="113">
        <f>E22/713*1000</f>
        <v>75.736325385694244</v>
      </c>
      <c r="E22" s="119">
        <v>54</v>
      </c>
      <c r="F22" s="91"/>
      <c r="G22" s="91"/>
      <c r="H22" s="105">
        <f>D22/100</f>
        <v>0.75736325385694248</v>
      </c>
      <c r="I22" s="407" t="s">
        <v>150</v>
      </c>
      <c r="J22" s="171" t="s">
        <v>201</v>
      </c>
      <c r="K22" s="113">
        <f>L22/713*1000</f>
        <v>75.736325385694244</v>
      </c>
      <c r="L22" s="119">
        <v>54</v>
      </c>
      <c r="M22" s="91"/>
      <c r="N22" s="91"/>
      <c r="O22" s="105">
        <f>K22/100</f>
        <v>0.75736325385694248</v>
      </c>
      <c r="P22" s="407" t="s">
        <v>150</v>
      </c>
      <c r="Q22" s="171" t="s">
        <v>202</v>
      </c>
      <c r="R22" s="113">
        <f>S22/713*1000</f>
        <v>75.736325385694244</v>
      </c>
      <c r="S22" s="119">
        <v>54</v>
      </c>
      <c r="T22" s="91"/>
      <c r="U22" s="91"/>
      <c r="V22" s="105">
        <f t="shared" ref="V22:V23" si="17">R22/100</f>
        <v>0.75736325385694248</v>
      </c>
      <c r="W22" s="407" t="s">
        <v>150</v>
      </c>
      <c r="X22" s="171" t="s">
        <v>203</v>
      </c>
      <c r="Y22" s="113">
        <f t="shared" ref="Y22:Y23" si="18">Z22/713*1000</f>
        <v>75.736325385694244</v>
      </c>
      <c r="Z22" s="119">
        <v>54</v>
      </c>
      <c r="AA22" s="91"/>
      <c r="AB22" s="91"/>
      <c r="AC22" s="105">
        <f>Y22/100</f>
        <v>0.75736325385694248</v>
      </c>
      <c r="AD22" s="407" t="s">
        <v>150</v>
      </c>
      <c r="AE22" s="255" t="s">
        <v>31</v>
      </c>
      <c r="AF22" s="113">
        <f>AG22/713*1000</f>
        <v>75.736325385694244</v>
      </c>
      <c r="AG22" s="114">
        <v>54</v>
      </c>
      <c r="AH22" s="91"/>
      <c r="AI22" s="91"/>
      <c r="AJ22" s="105">
        <f>AF22/100</f>
        <v>0.75736325385694248</v>
      </c>
      <c r="AL22" s="253"/>
    </row>
    <row r="23" spans="1:42" ht="16.5" customHeight="1">
      <c r="A23" s="405"/>
      <c r="B23" s="405"/>
      <c r="C23" s="156"/>
      <c r="D23" s="135"/>
      <c r="E23" s="165"/>
      <c r="F23" s="91"/>
      <c r="G23" s="91"/>
      <c r="H23" s="105"/>
      <c r="I23" s="405"/>
      <c r="J23" s="256"/>
      <c r="K23" s="113"/>
      <c r="L23" s="257"/>
      <c r="M23" s="258"/>
      <c r="N23" s="258"/>
      <c r="O23" s="259"/>
      <c r="P23" s="405"/>
      <c r="Q23" s="156" t="s">
        <v>156</v>
      </c>
      <c r="R23" s="113"/>
      <c r="S23" s="119">
        <v>0.2</v>
      </c>
      <c r="T23" s="91"/>
      <c r="U23" s="91"/>
      <c r="V23" s="105">
        <f t="shared" si="17"/>
        <v>0</v>
      </c>
      <c r="W23" s="405"/>
      <c r="X23" s="256" t="s">
        <v>200</v>
      </c>
      <c r="Y23" s="113">
        <f t="shared" si="18"/>
        <v>4.2075736325385691</v>
      </c>
      <c r="Z23" s="257">
        <v>3</v>
      </c>
      <c r="AA23" s="258"/>
      <c r="AB23" s="258"/>
      <c r="AC23" s="259"/>
      <c r="AD23" s="405"/>
      <c r="AE23" s="174"/>
      <c r="AF23" s="93"/>
      <c r="AG23" s="114"/>
      <c r="AH23" s="91"/>
      <c r="AI23" s="91"/>
      <c r="AJ23" s="105"/>
      <c r="AL23" s="260"/>
    </row>
    <row r="24" spans="1:42" ht="16.5" customHeight="1">
      <c r="A24" s="406"/>
      <c r="B24" s="406"/>
      <c r="C24" s="156"/>
      <c r="D24" s="113"/>
      <c r="E24" s="165"/>
      <c r="F24" s="101"/>
      <c r="G24" s="170"/>
      <c r="H24" s="170"/>
      <c r="I24" s="406"/>
      <c r="J24" s="118"/>
      <c r="K24" s="135"/>
      <c r="L24" s="114"/>
      <c r="M24" s="261"/>
      <c r="N24" s="101"/>
      <c r="O24" s="105"/>
      <c r="P24" s="406"/>
      <c r="Q24" s="262"/>
      <c r="R24" s="263"/>
      <c r="S24" s="264"/>
      <c r="T24" s="265"/>
      <c r="U24" s="129"/>
      <c r="V24" s="170"/>
      <c r="W24" s="406"/>
      <c r="X24" s="266"/>
      <c r="Y24" s="267"/>
      <c r="Z24" s="268"/>
      <c r="AA24" s="101"/>
      <c r="AB24" s="170"/>
      <c r="AC24" s="170"/>
      <c r="AD24" s="406"/>
      <c r="AE24" s="156"/>
      <c r="AF24" s="114"/>
      <c r="AG24" s="93"/>
      <c r="AH24" s="101"/>
      <c r="AI24" s="170"/>
      <c r="AJ24" s="170"/>
      <c r="AL24" s="269"/>
    </row>
    <row r="25" spans="1:42" ht="16.5" customHeight="1">
      <c r="A25" s="425" t="s">
        <v>153</v>
      </c>
      <c r="B25" s="407" t="str">
        <f>月菜單!H8</f>
        <v>豆薯龍骨湯</v>
      </c>
      <c r="C25" s="271" t="s">
        <v>204</v>
      </c>
      <c r="D25" s="113">
        <f t="shared" ref="D25:D26" si="19">E25/713*1000</f>
        <v>21.037868162692845</v>
      </c>
      <c r="E25" s="119">
        <v>15</v>
      </c>
      <c r="F25" s="101">
        <f>D25/210</f>
        <v>0.10018032458425165</v>
      </c>
      <c r="G25" s="101"/>
      <c r="H25" s="105"/>
      <c r="I25" s="426" t="str">
        <f>月菜單!H9</f>
        <v>味噌蔬菜湯</v>
      </c>
      <c r="J25" s="112" t="s">
        <v>205</v>
      </c>
      <c r="K25" s="113">
        <f t="shared" ref="K25:K27" si="20">L25/713*1000</f>
        <v>16.830294530154276</v>
      </c>
      <c r="L25" s="113">
        <v>12</v>
      </c>
      <c r="M25" s="272"/>
      <c r="N25" s="101"/>
      <c r="O25" s="105">
        <f t="shared" ref="O25:O26" si="21">K25/100</f>
        <v>0.16830294530154277</v>
      </c>
      <c r="P25" s="419" t="str">
        <f>月菜單!H10</f>
        <v>關東煮</v>
      </c>
      <c r="Q25" s="273" t="s">
        <v>206</v>
      </c>
      <c r="R25" s="113">
        <f t="shared" ref="R25:R28" si="22">S25/713*1000</f>
        <v>25.245441795231415</v>
      </c>
      <c r="S25" s="274">
        <v>18</v>
      </c>
      <c r="T25" s="170"/>
      <c r="U25" s="101"/>
      <c r="V25" s="105">
        <f>R25/100</f>
        <v>0.25245441795231416</v>
      </c>
      <c r="W25" s="426" t="str">
        <f>月菜單!H11</f>
        <v>紫菜蛋花湯</v>
      </c>
      <c r="X25" s="118" t="s">
        <v>147</v>
      </c>
      <c r="Y25" s="113">
        <f>Z25/713*1000</f>
        <v>11.220196353436185</v>
      </c>
      <c r="Z25" s="114">
        <v>8</v>
      </c>
      <c r="AA25" s="261"/>
      <c r="AB25" s="101">
        <f>Y25/55</f>
        <v>0.20400357006247608</v>
      </c>
      <c r="AC25" s="105"/>
      <c r="AD25" s="407" t="str">
        <f>月菜單!H12</f>
        <v>冬瓜肉絲湯</v>
      </c>
      <c r="AE25" s="273" t="s">
        <v>125</v>
      </c>
      <c r="AF25" s="113">
        <f t="shared" ref="AF25:AF26" si="23">AG25/713*1000</f>
        <v>8.4151472650771382</v>
      </c>
      <c r="AG25" s="119">
        <v>6</v>
      </c>
      <c r="AH25" s="90"/>
      <c r="AI25" s="101">
        <f>AF25/35</f>
        <v>0.24043277900220394</v>
      </c>
      <c r="AJ25" s="105"/>
    </row>
    <row r="26" spans="1:42" ht="16.5" customHeight="1">
      <c r="A26" s="405"/>
      <c r="B26" s="405"/>
      <c r="C26" s="275" t="s">
        <v>207</v>
      </c>
      <c r="D26" s="113">
        <f t="shared" si="19"/>
        <v>8.4151472650771382</v>
      </c>
      <c r="E26" s="119">
        <v>6</v>
      </c>
      <c r="F26" s="90"/>
      <c r="G26" s="101"/>
      <c r="H26" s="105"/>
      <c r="I26" s="427"/>
      <c r="J26" s="118" t="s">
        <v>135</v>
      </c>
      <c r="K26" s="113">
        <f t="shared" si="20"/>
        <v>2.8050490883590462</v>
      </c>
      <c r="L26" s="113">
        <v>2</v>
      </c>
      <c r="M26" s="272"/>
      <c r="N26" s="101"/>
      <c r="O26" s="105">
        <f t="shared" si="21"/>
        <v>2.8050490883590462E-2</v>
      </c>
      <c r="P26" s="405"/>
      <c r="Q26" s="112" t="s">
        <v>208</v>
      </c>
      <c r="R26" s="113">
        <f t="shared" si="22"/>
        <v>9.8176718092566624</v>
      </c>
      <c r="S26" s="276">
        <v>7</v>
      </c>
      <c r="T26" s="101">
        <f>R26/85</f>
        <v>0.1155020212853725</v>
      </c>
      <c r="U26" s="101"/>
      <c r="V26" s="105"/>
      <c r="W26" s="427"/>
      <c r="X26" s="112" t="s">
        <v>209</v>
      </c>
      <c r="Y26" s="113">
        <f>Z26/748*1000</f>
        <v>1.3368983957219251</v>
      </c>
      <c r="Z26" s="114">
        <v>1</v>
      </c>
      <c r="AA26" s="90"/>
      <c r="AB26" s="101"/>
      <c r="AC26" s="105">
        <f>Y26/100</f>
        <v>1.3368983957219251E-2</v>
      </c>
      <c r="AD26" s="405"/>
      <c r="AE26" s="112" t="s">
        <v>210</v>
      </c>
      <c r="AF26" s="113">
        <f t="shared" si="23"/>
        <v>32.258064516129032</v>
      </c>
      <c r="AG26" s="119">
        <v>23</v>
      </c>
      <c r="AH26" s="90"/>
      <c r="AI26" s="100"/>
      <c r="AJ26" s="105">
        <f>AF26/100</f>
        <v>0.32258064516129031</v>
      </c>
    </row>
    <row r="27" spans="1:42" ht="16.5" customHeight="1">
      <c r="A27" s="405"/>
      <c r="B27" s="405"/>
      <c r="C27" s="277"/>
      <c r="D27" s="113"/>
      <c r="E27" s="119"/>
      <c r="F27" s="90"/>
      <c r="G27" s="101"/>
      <c r="H27" s="105"/>
      <c r="I27" s="427"/>
      <c r="J27" s="118" t="s">
        <v>148</v>
      </c>
      <c r="K27" s="113">
        <f t="shared" si="20"/>
        <v>16.830294530154276</v>
      </c>
      <c r="L27" s="113">
        <v>12</v>
      </c>
      <c r="M27" s="90"/>
      <c r="N27" s="101">
        <f>K27/80</f>
        <v>0.21037868162692847</v>
      </c>
      <c r="O27" s="105"/>
      <c r="P27" s="405"/>
      <c r="Q27" s="248" t="s">
        <v>211</v>
      </c>
      <c r="R27" s="113">
        <f t="shared" si="22"/>
        <v>8.4151472650771382</v>
      </c>
      <c r="S27" s="119">
        <v>6</v>
      </c>
      <c r="T27" s="101">
        <f>R27/70</f>
        <v>0.12021638950110197</v>
      </c>
      <c r="U27" s="101"/>
      <c r="V27" s="105"/>
      <c r="W27" s="427"/>
      <c r="X27" s="118"/>
      <c r="Y27" s="113"/>
      <c r="Z27" s="278"/>
      <c r="AA27" s="279"/>
      <c r="AB27" s="101"/>
      <c r="AC27" s="105"/>
      <c r="AD27" s="405"/>
      <c r="AE27" s="112"/>
      <c r="AF27" s="135"/>
      <c r="AG27" s="119"/>
      <c r="AH27" s="91"/>
      <c r="AI27" s="101"/>
      <c r="AJ27" s="105"/>
    </row>
    <row r="28" spans="1:42" ht="16.5" customHeight="1">
      <c r="A28" s="405"/>
      <c r="B28" s="405"/>
      <c r="C28" s="280"/>
      <c r="D28" s="113"/>
      <c r="E28" s="119"/>
      <c r="F28" s="101"/>
      <c r="G28" s="101"/>
      <c r="H28" s="105"/>
      <c r="I28" s="427"/>
      <c r="J28" s="120" t="s">
        <v>212</v>
      </c>
      <c r="K28" s="135"/>
      <c r="L28" s="93" t="s">
        <v>137</v>
      </c>
      <c r="M28" s="272"/>
      <c r="N28" s="101"/>
      <c r="O28" s="105"/>
      <c r="P28" s="405"/>
      <c r="Q28" s="281" t="s">
        <v>213</v>
      </c>
      <c r="R28" s="113">
        <f t="shared" si="22"/>
        <v>4.2075736325385691</v>
      </c>
      <c r="S28" s="119">
        <v>3</v>
      </c>
      <c r="T28" s="101">
        <f>R28/35</f>
        <v>0.12021638950110197</v>
      </c>
      <c r="U28" s="170"/>
      <c r="V28" s="105"/>
      <c r="W28" s="427"/>
      <c r="X28" s="120"/>
      <c r="Y28" s="113"/>
      <c r="Z28" s="93"/>
      <c r="AA28" s="272"/>
      <c r="AB28" s="101"/>
      <c r="AC28" s="105"/>
      <c r="AD28" s="405"/>
      <c r="AE28" s="93"/>
      <c r="AF28" s="93"/>
      <c r="AG28" s="93"/>
      <c r="AH28" s="101"/>
      <c r="AI28" s="182"/>
      <c r="AJ28" s="105"/>
    </row>
    <row r="29" spans="1:42" ht="16.5" customHeight="1">
      <c r="A29" s="406"/>
      <c r="B29" s="406"/>
      <c r="C29" s="188" t="s">
        <v>159</v>
      </c>
      <c r="D29" s="189"/>
      <c r="E29" s="190">
        <v>1</v>
      </c>
      <c r="F29" s="101"/>
      <c r="G29" s="100"/>
      <c r="H29" s="105"/>
      <c r="I29" s="428"/>
      <c r="J29" s="188" t="s">
        <v>159</v>
      </c>
      <c r="K29" s="189"/>
      <c r="L29" s="190">
        <v>1</v>
      </c>
      <c r="M29" s="261"/>
      <c r="N29" s="101"/>
      <c r="O29" s="105"/>
      <c r="P29" s="406"/>
      <c r="Q29" s="188" t="s">
        <v>159</v>
      </c>
      <c r="R29" s="189"/>
      <c r="S29" s="190">
        <v>0.7</v>
      </c>
      <c r="T29" s="101"/>
      <c r="U29" s="170"/>
      <c r="V29" s="105"/>
      <c r="W29" s="428"/>
      <c r="X29" s="188" t="s">
        <v>159</v>
      </c>
      <c r="Y29" s="189"/>
      <c r="Z29" s="190">
        <v>1</v>
      </c>
      <c r="AA29" s="261"/>
      <c r="AB29" s="101"/>
      <c r="AC29" s="105"/>
      <c r="AD29" s="406"/>
      <c r="AE29" s="120" t="s">
        <v>159</v>
      </c>
      <c r="AF29" s="114"/>
      <c r="AG29" s="93">
        <v>1</v>
      </c>
      <c r="AH29" s="101"/>
      <c r="AI29" s="100"/>
      <c r="AJ29" s="105"/>
    </row>
    <row r="30" spans="1:42" ht="13.5" customHeight="1">
      <c r="A30" s="410" t="s">
        <v>40</v>
      </c>
      <c r="B30" s="389"/>
      <c r="C30" s="114"/>
      <c r="D30" s="93"/>
      <c r="E30" s="93"/>
      <c r="F30" s="101"/>
      <c r="G30" s="196"/>
      <c r="H30" s="196"/>
      <c r="I30" s="93" t="s">
        <v>40</v>
      </c>
      <c r="J30" s="181"/>
      <c r="K30" s="189"/>
      <c r="M30" s="250"/>
      <c r="N30" s="282"/>
      <c r="O30" s="282"/>
      <c r="P30" s="93" t="s">
        <v>40</v>
      </c>
      <c r="Q30" s="193" t="str">
        <f>月菜單!I10</f>
        <v>水果</v>
      </c>
      <c r="R30" s="194"/>
      <c r="S30" s="283" t="s">
        <v>214</v>
      </c>
      <c r="T30" s="101"/>
      <c r="U30" s="196"/>
      <c r="V30" s="196"/>
      <c r="W30" s="76" t="s">
        <v>40</v>
      </c>
      <c r="X30" s="198"/>
      <c r="Y30" s="135"/>
      <c r="Z30" s="199"/>
      <c r="AA30" s="261"/>
      <c r="AB30" s="100"/>
      <c r="AC30" s="105"/>
      <c r="AD30" s="93" t="s">
        <v>40</v>
      </c>
      <c r="AE30" s="114"/>
      <c r="AF30" s="114"/>
      <c r="AG30" s="93"/>
      <c r="AH30" s="101"/>
      <c r="AI30" s="196"/>
      <c r="AJ30" s="196"/>
    </row>
    <row r="31" spans="1:42" ht="13.5" customHeight="1">
      <c r="A31" s="74" t="s">
        <v>161</v>
      </c>
      <c r="B31" s="74" t="s">
        <v>161</v>
      </c>
      <c r="C31" s="74"/>
      <c r="D31" s="77"/>
      <c r="E31" s="74"/>
      <c r="F31" s="201"/>
      <c r="G31" s="201"/>
      <c r="H31" s="202"/>
      <c r="I31" s="74" t="s">
        <v>161</v>
      </c>
      <c r="J31" s="74"/>
      <c r="K31" s="77"/>
      <c r="L31" s="74"/>
      <c r="M31" s="201"/>
      <c r="N31" s="201"/>
      <c r="O31" s="202"/>
      <c r="P31" s="109" t="s">
        <v>161</v>
      </c>
      <c r="Q31" s="109"/>
      <c r="R31" s="157"/>
      <c r="S31" s="109"/>
      <c r="T31" s="201"/>
      <c r="U31" s="201"/>
      <c r="V31" s="202"/>
      <c r="W31" s="109" t="s">
        <v>161</v>
      </c>
      <c r="X31" s="284" t="s">
        <v>45</v>
      </c>
      <c r="Y31" s="135"/>
      <c r="Z31" s="285" t="s">
        <v>214</v>
      </c>
      <c r="AA31" s="201"/>
      <c r="AB31" s="201"/>
      <c r="AC31" s="202"/>
      <c r="AD31" s="93" t="s">
        <v>161</v>
      </c>
      <c r="AE31" s="286"/>
      <c r="AF31" s="114"/>
      <c r="AG31" s="93"/>
      <c r="AH31" s="201"/>
      <c r="AI31" s="201"/>
      <c r="AJ31" s="202"/>
    </row>
    <row r="32" spans="1:42" ht="16.5" customHeight="1">
      <c r="A32" s="423" t="s">
        <v>162</v>
      </c>
      <c r="B32" s="409" t="s">
        <v>163</v>
      </c>
      <c r="C32" s="389"/>
      <c r="D32" s="231">
        <v>3</v>
      </c>
      <c r="E32" s="287">
        <f>D32*45</f>
        <v>135</v>
      </c>
      <c r="F32" s="201"/>
      <c r="G32" s="201"/>
      <c r="H32" s="201"/>
      <c r="I32" s="409" t="s">
        <v>163</v>
      </c>
      <c r="J32" s="389"/>
      <c r="K32" s="231">
        <v>3</v>
      </c>
      <c r="L32" s="287">
        <f>K32*45</f>
        <v>135</v>
      </c>
      <c r="M32" s="201"/>
      <c r="N32" s="201"/>
      <c r="O32" s="201"/>
      <c r="P32" s="409" t="s">
        <v>163</v>
      </c>
      <c r="Q32" s="389"/>
      <c r="R32" s="231">
        <v>3</v>
      </c>
      <c r="S32" s="287">
        <f>R32*45</f>
        <v>135</v>
      </c>
      <c r="T32" s="201"/>
      <c r="U32" s="201"/>
      <c r="V32" s="201"/>
      <c r="W32" s="409" t="s">
        <v>163</v>
      </c>
      <c r="X32" s="389"/>
      <c r="Y32" s="231">
        <v>3</v>
      </c>
      <c r="Z32" s="287">
        <f>Y32*45</f>
        <v>135</v>
      </c>
      <c r="AA32" s="201"/>
      <c r="AB32" s="201"/>
      <c r="AC32" s="201"/>
      <c r="AD32" s="409" t="s">
        <v>163</v>
      </c>
      <c r="AE32" s="389"/>
      <c r="AF32" s="231">
        <v>3</v>
      </c>
      <c r="AG32" s="287">
        <f>AF32*45</f>
        <v>135</v>
      </c>
      <c r="AH32" s="201"/>
      <c r="AI32" s="201"/>
      <c r="AJ32" s="201"/>
    </row>
    <row r="33" spans="1:51" ht="16.5" customHeight="1">
      <c r="A33" s="405"/>
      <c r="B33" s="207" t="s">
        <v>164</v>
      </c>
      <c r="C33" s="207"/>
      <c r="D33" s="211">
        <f>SUM(F5:F29)</f>
        <v>4.6001803245842519</v>
      </c>
      <c r="E33" s="288">
        <f>D33*70</f>
        <v>322.01262272089764</v>
      </c>
      <c r="F33" s="213"/>
      <c r="G33" s="213"/>
      <c r="H33" s="213"/>
      <c r="I33" s="207" t="s">
        <v>164</v>
      </c>
      <c r="J33" s="207"/>
      <c r="K33" s="211">
        <f>SUM(M5:M29)</f>
        <v>5.3415147265077136</v>
      </c>
      <c r="L33" s="288">
        <f>K33*70</f>
        <v>373.90603085553994</v>
      </c>
      <c r="M33" s="213"/>
      <c r="N33" s="213"/>
      <c r="O33" s="213"/>
      <c r="P33" s="207" t="s">
        <v>164</v>
      </c>
      <c r="Q33" s="207"/>
      <c r="R33" s="211">
        <f>SUM(T5:T29)</f>
        <v>5.5920264318911297</v>
      </c>
      <c r="S33" s="288">
        <f>R33*70</f>
        <v>391.44185023237907</v>
      </c>
      <c r="T33" s="213"/>
      <c r="U33" s="213"/>
      <c r="V33" s="213"/>
      <c r="W33" s="207" t="s">
        <v>164</v>
      </c>
      <c r="X33" s="207"/>
      <c r="Y33" s="211">
        <f>SUM(AA5:AA29)</f>
        <v>4.5</v>
      </c>
      <c r="Z33" s="288">
        <f>Y33*70</f>
        <v>315</v>
      </c>
      <c r="AA33" s="213"/>
      <c r="AB33" s="213"/>
      <c r="AC33" s="213"/>
      <c r="AD33" s="207" t="s">
        <v>164</v>
      </c>
      <c r="AE33" s="207"/>
      <c r="AF33" s="211">
        <f>SUM(AH5:AH29)</f>
        <v>4.5</v>
      </c>
      <c r="AG33" s="288">
        <f>AF33*70</f>
        <v>315</v>
      </c>
      <c r="AH33" s="213"/>
      <c r="AI33" s="213"/>
      <c r="AJ33" s="213"/>
    </row>
    <row r="34" spans="1:51" ht="13.5" customHeight="1">
      <c r="A34" s="405"/>
      <c r="B34" s="207" t="s">
        <v>165</v>
      </c>
      <c r="C34" s="207"/>
      <c r="D34" s="211">
        <f>SUM(G5:G31)</f>
        <v>2.2841114005209375</v>
      </c>
      <c r="E34" s="288">
        <f>D34*75</f>
        <v>171.30835503907031</v>
      </c>
      <c r="F34" s="216"/>
      <c r="G34" s="216"/>
      <c r="H34" s="216"/>
      <c r="I34" s="207" t="s">
        <v>165</v>
      </c>
      <c r="J34" s="207"/>
      <c r="K34" s="211">
        <f>SUM(N5:N31)</f>
        <v>2.0592065718292925</v>
      </c>
      <c r="L34" s="288">
        <f>K34*75</f>
        <v>154.44049288719694</v>
      </c>
      <c r="M34" s="216"/>
      <c r="N34" s="216"/>
      <c r="O34" s="216"/>
      <c r="P34" s="207" t="s">
        <v>165</v>
      </c>
      <c r="Q34" s="207"/>
      <c r="R34" s="211">
        <f>SUM(U5:U31)</f>
        <v>2.0336605890603083</v>
      </c>
      <c r="S34" s="288">
        <f>R34*75</f>
        <v>152.52454417952313</v>
      </c>
      <c r="T34" s="216"/>
      <c r="U34" s="216"/>
      <c r="V34" s="216"/>
      <c r="W34" s="207" t="s">
        <v>165</v>
      </c>
      <c r="X34" s="207"/>
      <c r="Y34" s="211">
        <f>SUM(AB5:AB31)</f>
        <v>2.718529717127192</v>
      </c>
      <c r="Z34" s="288">
        <f>Y34*75</f>
        <v>203.88972878453941</v>
      </c>
      <c r="AA34" s="216"/>
      <c r="AB34" s="216"/>
      <c r="AC34" s="216"/>
      <c r="AD34" s="207" t="s">
        <v>165</v>
      </c>
      <c r="AE34" s="207"/>
      <c r="AF34" s="211">
        <f>SUM(AI5:AI31)</f>
        <v>2.1075435784411938</v>
      </c>
      <c r="AG34" s="288">
        <f>AF34*75</f>
        <v>158.06576838308953</v>
      </c>
      <c r="AH34" s="216"/>
      <c r="AI34" s="216"/>
      <c r="AJ34" s="216"/>
    </row>
    <row r="35" spans="1:51" ht="13.5" customHeight="1">
      <c r="A35" s="405"/>
      <c r="B35" s="207" t="s">
        <v>166</v>
      </c>
      <c r="C35" s="207"/>
      <c r="D35" s="211">
        <f>SUM(H5:H29)</f>
        <v>1.8373071528751752</v>
      </c>
      <c r="E35" s="288">
        <f>D35*25</f>
        <v>45.932678821879378</v>
      </c>
      <c r="F35" s="218"/>
      <c r="G35" s="218"/>
      <c r="H35" s="218"/>
      <c r="I35" s="207" t="s">
        <v>166</v>
      </c>
      <c r="J35" s="207"/>
      <c r="K35" s="211">
        <f>SUM(O5:O29)</f>
        <v>1.5848527349228609</v>
      </c>
      <c r="L35" s="288">
        <f>K35*25</f>
        <v>39.621318373071524</v>
      </c>
      <c r="M35" s="218"/>
      <c r="N35" s="218"/>
      <c r="O35" s="218"/>
      <c r="P35" s="207" t="s">
        <v>166</v>
      </c>
      <c r="Q35" s="207"/>
      <c r="R35" s="211">
        <f>SUM(V5:V29)</f>
        <v>1.4866760168302946</v>
      </c>
      <c r="S35" s="288">
        <f>R35*25</f>
        <v>37.166900420757365</v>
      </c>
      <c r="T35" s="218"/>
      <c r="U35" s="218"/>
      <c r="V35" s="218"/>
      <c r="W35" s="207" t="s">
        <v>166</v>
      </c>
      <c r="X35" s="207"/>
      <c r="Y35" s="211">
        <f>SUM(AC5:AC29)</f>
        <v>1.5000450007875139</v>
      </c>
      <c r="Z35" s="288">
        <f>Y35*25</f>
        <v>37.501125019687848</v>
      </c>
      <c r="AA35" s="218"/>
      <c r="AB35" s="218"/>
      <c r="AC35" s="218"/>
      <c r="AD35" s="207" t="s">
        <v>166</v>
      </c>
      <c r="AE35" s="207"/>
      <c r="AF35" s="211">
        <f>SUM(AJ5:AJ29)</f>
        <v>2.103786816269285</v>
      </c>
      <c r="AG35" s="288">
        <f>AF35*25</f>
        <v>52.594670406732128</v>
      </c>
      <c r="AH35" s="218"/>
      <c r="AI35" s="218"/>
      <c r="AJ35" s="218"/>
    </row>
    <row r="36" spans="1:51" ht="13.5" customHeight="1">
      <c r="A36" s="405"/>
      <c r="B36" s="207" t="s">
        <v>167</v>
      </c>
      <c r="C36" s="207"/>
      <c r="D36" s="230">
        <v>0</v>
      </c>
      <c r="E36" s="288">
        <f>D36*60</f>
        <v>0</v>
      </c>
      <c r="F36" s="218"/>
      <c r="G36" s="218"/>
      <c r="H36" s="218"/>
      <c r="I36" s="207" t="s">
        <v>167</v>
      </c>
      <c r="J36" s="207"/>
      <c r="K36" s="230">
        <v>0</v>
      </c>
      <c r="L36" s="288">
        <f>K36*60</f>
        <v>0</v>
      </c>
      <c r="M36" s="218"/>
      <c r="N36" s="218"/>
      <c r="O36" s="218"/>
      <c r="P36" s="207" t="s">
        <v>167</v>
      </c>
      <c r="Q36" s="207"/>
      <c r="R36" s="230">
        <v>1</v>
      </c>
      <c r="S36" s="288">
        <f>R36*60</f>
        <v>60</v>
      </c>
      <c r="T36" s="218"/>
      <c r="U36" s="218"/>
      <c r="V36" s="218"/>
      <c r="W36" s="207" t="s">
        <v>167</v>
      </c>
      <c r="X36" s="207"/>
      <c r="Y36" s="230">
        <v>0</v>
      </c>
      <c r="Z36" s="288">
        <f>Y36*60</f>
        <v>0</v>
      </c>
      <c r="AA36" s="218"/>
      <c r="AB36" s="218"/>
      <c r="AC36" s="218"/>
      <c r="AD36" s="207" t="s">
        <v>167</v>
      </c>
      <c r="AE36" s="207"/>
      <c r="AF36" s="230">
        <v>0</v>
      </c>
      <c r="AG36" s="288">
        <f>AF36*60</f>
        <v>0</v>
      </c>
      <c r="AH36" s="218"/>
      <c r="AI36" s="218"/>
      <c r="AJ36" s="218"/>
    </row>
    <row r="37" spans="1:51" ht="13.5" customHeight="1">
      <c r="A37" s="406"/>
      <c r="B37" s="220" t="s">
        <v>168</v>
      </c>
      <c r="C37" s="220"/>
      <c r="D37" s="74">
        <v>0</v>
      </c>
      <c r="E37" s="288">
        <f>D37*120</f>
        <v>0</v>
      </c>
      <c r="F37" s="125"/>
      <c r="G37" s="125"/>
      <c r="H37" s="125"/>
      <c r="I37" s="220" t="s">
        <v>168</v>
      </c>
      <c r="J37" s="220"/>
      <c r="K37" s="74">
        <v>0</v>
      </c>
      <c r="L37" s="288">
        <f>K37*120</f>
        <v>0</v>
      </c>
      <c r="M37" s="125"/>
      <c r="N37" s="125"/>
      <c r="O37" s="125"/>
      <c r="P37" s="220" t="s">
        <v>168</v>
      </c>
      <c r="Q37" s="220"/>
      <c r="R37" s="74">
        <v>0</v>
      </c>
      <c r="S37" s="288">
        <f>R37*120</f>
        <v>0</v>
      </c>
      <c r="T37" s="125"/>
      <c r="U37" s="125"/>
      <c r="V37" s="125"/>
      <c r="W37" s="220" t="s">
        <v>168</v>
      </c>
      <c r="X37" s="220"/>
      <c r="Y37" s="74">
        <v>0</v>
      </c>
      <c r="Z37" s="288">
        <f>Y37*120</f>
        <v>0</v>
      </c>
      <c r="AA37" s="125"/>
      <c r="AB37" s="125"/>
      <c r="AC37" s="125"/>
      <c r="AD37" s="220" t="s">
        <v>168</v>
      </c>
      <c r="AE37" s="220"/>
      <c r="AF37" s="74">
        <v>0</v>
      </c>
      <c r="AG37" s="288">
        <f>AF37*75</f>
        <v>0</v>
      </c>
      <c r="AH37" s="125"/>
      <c r="AI37" s="125"/>
      <c r="AJ37" s="125"/>
    </row>
    <row r="38" spans="1:51" ht="13.5" customHeight="1">
      <c r="A38" s="289"/>
      <c r="B38" s="409" t="s">
        <v>169</v>
      </c>
      <c r="C38" s="389"/>
      <c r="D38" s="290"/>
      <c r="E38" s="288">
        <f>SUM(E32:E37)</f>
        <v>674.25365658184728</v>
      </c>
      <c r="F38" s="125"/>
      <c r="G38" s="125"/>
      <c r="H38" s="125"/>
      <c r="I38" s="409" t="s">
        <v>169</v>
      </c>
      <c r="J38" s="389"/>
      <c r="K38" s="291"/>
      <c r="L38" s="288">
        <f>SUM(L32:L37)</f>
        <v>702.96784211580837</v>
      </c>
      <c r="M38" s="125"/>
      <c r="N38" s="125"/>
      <c r="O38" s="125"/>
      <c r="P38" s="409" t="s">
        <v>169</v>
      </c>
      <c r="Q38" s="389"/>
      <c r="R38" s="291"/>
      <c r="S38" s="288">
        <f>SUM(S32:S37)</f>
        <v>776.13329483265943</v>
      </c>
      <c r="T38" s="125"/>
      <c r="U38" s="125"/>
      <c r="V38" s="125"/>
      <c r="W38" s="409" t="s">
        <v>169</v>
      </c>
      <c r="X38" s="389"/>
      <c r="Y38" s="291"/>
      <c r="Z38" s="288">
        <f>SUM(Z32:Z37)</f>
        <v>691.39085380422728</v>
      </c>
      <c r="AA38" s="125"/>
      <c r="AB38" s="125"/>
      <c r="AC38" s="125"/>
      <c r="AD38" s="409" t="s">
        <v>169</v>
      </c>
      <c r="AE38" s="389"/>
      <c r="AF38" s="291"/>
      <c r="AG38" s="288">
        <f>SUM(AG32:AG37)</f>
        <v>660.66043878982168</v>
      </c>
      <c r="AH38" s="125"/>
      <c r="AI38" s="125"/>
      <c r="AJ38" s="125"/>
      <c r="AK38" s="226"/>
      <c r="AL38" s="226"/>
      <c r="AM38" s="226"/>
      <c r="AN38" s="226"/>
      <c r="AO38" s="226"/>
      <c r="AP38" s="226"/>
      <c r="AQ38" s="226"/>
      <c r="AR38" s="226"/>
      <c r="AS38" s="226"/>
      <c r="AT38" s="226"/>
      <c r="AU38" s="226"/>
      <c r="AV38" s="226"/>
      <c r="AW38" s="226"/>
      <c r="AX38" s="226"/>
      <c r="AY38" s="226"/>
    </row>
    <row r="39" spans="1:51" ht="13.5" customHeight="1">
      <c r="A39" s="420" t="s">
        <v>170</v>
      </c>
      <c r="B39" s="391"/>
      <c r="C39" s="391"/>
      <c r="D39" s="391"/>
      <c r="E39" s="391"/>
      <c r="F39" s="391"/>
      <c r="G39" s="391"/>
      <c r="H39" s="391"/>
      <c r="I39" s="391"/>
      <c r="J39" s="391"/>
      <c r="K39" s="391"/>
      <c r="L39" s="391"/>
      <c r="M39" s="391"/>
      <c r="N39" s="391"/>
      <c r="O39" s="391"/>
      <c r="P39" s="391"/>
      <c r="Q39" s="391"/>
      <c r="R39" s="391"/>
      <c r="S39" s="391"/>
      <c r="T39" s="391"/>
      <c r="U39" s="391"/>
      <c r="V39" s="391"/>
      <c r="W39" s="391"/>
      <c r="X39" s="391"/>
      <c r="Y39" s="391"/>
      <c r="Z39" s="391"/>
      <c r="AA39" s="391"/>
      <c r="AB39" s="391"/>
      <c r="AC39" s="391"/>
      <c r="AD39" s="391"/>
      <c r="AE39" s="391"/>
      <c r="AF39" s="391"/>
      <c r="AG39" s="391"/>
      <c r="AH39" s="227"/>
      <c r="AI39" s="227"/>
      <c r="AJ39" s="227"/>
      <c r="AK39" s="227"/>
      <c r="AL39" s="227"/>
      <c r="AM39" s="227"/>
      <c r="AN39" s="227"/>
      <c r="AO39" s="227"/>
      <c r="AP39" s="227"/>
      <c r="AQ39" s="227"/>
      <c r="AR39" s="227"/>
      <c r="AS39" s="227"/>
      <c r="AT39" s="227"/>
      <c r="AU39" s="227"/>
      <c r="AV39" s="227"/>
      <c r="AW39" s="227"/>
      <c r="AX39" s="227"/>
      <c r="AY39" s="227"/>
    </row>
    <row r="40" spans="1:51" ht="13.5" customHeight="1">
      <c r="A40" s="421" t="s">
        <v>215</v>
      </c>
      <c r="B40" s="383"/>
      <c r="C40" s="383"/>
      <c r="D40" s="383"/>
      <c r="E40" s="383"/>
      <c r="F40" s="383"/>
      <c r="G40" s="383"/>
      <c r="H40" s="383"/>
      <c r="I40" s="383"/>
      <c r="J40" s="383"/>
      <c r="K40" s="383"/>
      <c r="L40" s="384"/>
      <c r="M40" s="228"/>
      <c r="N40" s="228"/>
      <c r="O40" s="228"/>
      <c r="P40" s="226"/>
      <c r="Q40" s="226"/>
      <c r="R40" s="226"/>
      <c r="S40" s="226"/>
      <c r="T40" s="228"/>
      <c r="U40" s="228"/>
      <c r="V40" s="228"/>
      <c r="W40" s="226"/>
      <c r="X40" s="226"/>
      <c r="Y40" s="226"/>
      <c r="Z40" s="226"/>
      <c r="AA40" s="228"/>
      <c r="AB40" s="228"/>
      <c r="AC40" s="228"/>
      <c r="AD40" s="226"/>
      <c r="AE40" s="226"/>
      <c r="AF40" s="226"/>
      <c r="AG40" s="226"/>
      <c r="AH40" s="228"/>
      <c r="AI40" s="228"/>
      <c r="AJ40" s="228"/>
    </row>
    <row r="41" spans="1:51" ht="13.5" customHeight="1">
      <c r="F41" s="228"/>
      <c r="G41" s="228"/>
      <c r="H41" s="228"/>
      <c r="M41" s="228"/>
      <c r="N41" s="228"/>
      <c r="O41" s="228"/>
      <c r="T41" s="228"/>
      <c r="U41" s="228"/>
      <c r="V41" s="228"/>
      <c r="AA41" s="228"/>
      <c r="AB41" s="228"/>
      <c r="AC41" s="228"/>
      <c r="AH41" s="228"/>
      <c r="AI41" s="228"/>
      <c r="AJ41" s="228"/>
    </row>
    <row r="42" spans="1:51" ht="13.5" customHeight="1">
      <c r="F42" s="228"/>
      <c r="G42" s="228"/>
      <c r="H42" s="228"/>
      <c r="M42" s="228"/>
      <c r="N42" s="228"/>
      <c r="O42" s="228"/>
      <c r="T42" s="228"/>
      <c r="U42" s="228"/>
      <c r="V42" s="228"/>
      <c r="AA42" s="228"/>
      <c r="AB42" s="228"/>
      <c r="AC42" s="228"/>
      <c r="AH42" s="228"/>
      <c r="AI42" s="228"/>
      <c r="AJ42" s="228"/>
    </row>
    <row r="43" spans="1:51" ht="13.5" customHeight="1">
      <c r="F43" s="228"/>
      <c r="G43" s="228"/>
      <c r="H43" s="228"/>
      <c r="M43" s="228"/>
      <c r="N43" s="228"/>
      <c r="O43" s="228"/>
      <c r="T43" s="228"/>
      <c r="U43" s="228"/>
      <c r="V43" s="228"/>
      <c r="AA43" s="228"/>
      <c r="AB43" s="228"/>
      <c r="AC43" s="228"/>
      <c r="AH43" s="228"/>
      <c r="AI43" s="228"/>
      <c r="AJ43" s="228"/>
    </row>
    <row r="44" spans="1:51" ht="16.5" customHeight="1">
      <c r="F44" s="228"/>
      <c r="G44" s="228"/>
      <c r="H44" s="228"/>
      <c r="M44" s="228"/>
      <c r="N44" s="228"/>
      <c r="O44" s="228"/>
      <c r="T44" s="228"/>
      <c r="U44" s="228"/>
      <c r="V44" s="228"/>
      <c r="AA44" s="228"/>
      <c r="AB44" s="228"/>
      <c r="AC44" s="228"/>
      <c r="AH44" s="228"/>
      <c r="AI44" s="228"/>
      <c r="AJ44" s="228"/>
    </row>
    <row r="45" spans="1:51" ht="13.5" customHeight="1">
      <c r="F45" s="228"/>
      <c r="G45" s="228"/>
      <c r="H45" s="228"/>
      <c r="M45" s="228"/>
      <c r="N45" s="228"/>
      <c r="O45" s="228"/>
      <c r="T45" s="228"/>
      <c r="U45" s="228"/>
      <c r="V45" s="228"/>
      <c r="AA45" s="228"/>
      <c r="AB45" s="228"/>
      <c r="AC45" s="228"/>
      <c r="AH45" s="228"/>
      <c r="AI45" s="228"/>
      <c r="AJ45" s="228"/>
    </row>
    <row r="46" spans="1:51" ht="13.5" customHeight="1">
      <c r="F46" s="228"/>
      <c r="G46" s="228"/>
      <c r="H46" s="228"/>
      <c r="M46" s="228"/>
      <c r="N46" s="228"/>
      <c r="O46" s="228"/>
      <c r="T46" s="228"/>
      <c r="U46" s="228"/>
      <c r="V46" s="228"/>
      <c r="AA46" s="228"/>
      <c r="AB46" s="228"/>
      <c r="AC46" s="228"/>
      <c r="AH46" s="228"/>
      <c r="AI46" s="228"/>
      <c r="AJ46" s="228"/>
    </row>
    <row r="47" spans="1:51" ht="13.5" customHeight="1">
      <c r="F47" s="228"/>
      <c r="G47" s="228"/>
      <c r="H47" s="228"/>
      <c r="M47" s="228"/>
      <c r="N47" s="228"/>
      <c r="O47" s="228"/>
      <c r="T47" s="228"/>
      <c r="U47" s="228"/>
      <c r="V47" s="228"/>
      <c r="AA47" s="228"/>
      <c r="AB47" s="228"/>
      <c r="AC47" s="228"/>
      <c r="AH47" s="228"/>
      <c r="AI47" s="228"/>
      <c r="AJ47" s="228"/>
    </row>
    <row r="48" spans="1:51" ht="13.5" customHeight="1">
      <c r="F48" s="228"/>
      <c r="G48" s="228"/>
      <c r="H48" s="228"/>
      <c r="M48" s="228"/>
      <c r="N48" s="228"/>
      <c r="O48" s="228"/>
      <c r="T48" s="228"/>
      <c r="U48" s="228"/>
      <c r="V48" s="228"/>
      <c r="AA48" s="228"/>
      <c r="AB48" s="228"/>
      <c r="AC48" s="228"/>
      <c r="AH48" s="228"/>
      <c r="AI48" s="228"/>
      <c r="AJ48" s="228"/>
    </row>
    <row r="49" spans="6:36" ht="13.5" customHeight="1">
      <c r="F49" s="228"/>
      <c r="G49" s="228"/>
      <c r="H49" s="228"/>
      <c r="M49" s="228"/>
      <c r="N49" s="228"/>
      <c r="O49" s="228"/>
      <c r="T49" s="228"/>
      <c r="U49" s="228"/>
      <c r="V49" s="228"/>
      <c r="AA49" s="228"/>
      <c r="AB49" s="228"/>
      <c r="AC49" s="228"/>
      <c r="AH49" s="228"/>
      <c r="AI49" s="228"/>
      <c r="AJ49" s="228"/>
    </row>
    <row r="50" spans="6:36" ht="13.5" customHeight="1">
      <c r="F50" s="228"/>
      <c r="G50" s="228"/>
      <c r="H50" s="228"/>
      <c r="M50" s="228"/>
      <c r="N50" s="228"/>
      <c r="O50" s="228"/>
      <c r="T50" s="228"/>
      <c r="U50" s="228"/>
      <c r="V50" s="228"/>
      <c r="AA50" s="228"/>
      <c r="AB50" s="228"/>
      <c r="AC50" s="228"/>
      <c r="AH50" s="228"/>
      <c r="AI50" s="228"/>
      <c r="AJ50" s="228"/>
    </row>
    <row r="51" spans="6:36" ht="13.5" customHeight="1">
      <c r="F51" s="228"/>
      <c r="G51" s="228"/>
      <c r="H51" s="228"/>
      <c r="M51" s="228"/>
      <c r="N51" s="228"/>
      <c r="O51" s="228"/>
      <c r="T51" s="228"/>
      <c r="U51" s="228"/>
      <c r="V51" s="228"/>
      <c r="AA51" s="228"/>
      <c r="AB51" s="228"/>
      <c r="AC51" s="228"/>
      <c r="AH51" s="228"/>
      <c r="AI51" s="228"/>
      <c r="AJ51" s="228"/>
    </row>
    <row r="52" spans="6:36" ht="13.5" customHeight="1">
      <c r="F52" s="228"/>
      <c r="G52" s="228"/>
      <c r="H52" s="228"/>
      <c r="M52" s="228"/>
      <c r="N52" s="228"/>
      <c r="O52" s="228"/>
      <c r="T52" s="228"/>
      <c r="U52" s="228"/>
      <c r="V52" s="228"/>
      <c r="AA52" s="228"/>
      <c r="AB52" s="228"/>
      <c r="AC52" s="228"/>
      <c r="AH52" s="228"/>
      <c r="AI52" s="228"/>
      <c r="AJ52" s="228"/>
    </row>
    <row r="53" spans="6:36" ht="13.5" customHeight="1">
      <c r="F53" s="228"/>
      <c r="G53" s="228"/>
      <c r="H53" s="228"/>
      <c r="M53" s="228"/>
      <c r="N53" s="228"/>
      <c r="O53" s="228"/>
      <c r="T53" s="228"/>
      <c r="U53" s="228"/>
      <c r="V53" s="228"/>
      <c r="AA53" s="228"/>
      <c r="AB53" s="228"/>
      <c r="AC53" s="228"/>
      <c r="AH53" s="228"/>
      <c r="AI53" s="228"/>
      <c r="AJ53" s="228"/>
    </row>
    <row r="54" spans="6:36" ht="13.5" customHeight="1">
      <c r="F54" s="228"/>
      <c r="G54" s="228"/>
      <c r="H54" s="228"/>
      <c r="M54" s="228"/>
      <c r="N54" s="228"/>
      <c r="O54" s="228"/>
      <c r="T54" s="228"/>
      <c r="U54" s="228"/>
      <c r="V54" s="228"/>
      <c r="AA54" s="228"/>
      <c r="AB54" s="228"/>
      <c r="AC54" s="228"/>
      <c r="AH54" s="228"/>
      <c r="AI54" s="228"/>
      <c r="AJ54" s="228"/>
    </row>
    <row r="55" spans="6:36" ht="13.5" customHeight="1">
      <c r="F55" s="228"/>
      <c r="G55" s="228"/>
      <c r="H55" s="228"/>
      <c r="M55" s="228"/>
      <c r="N55" s="228"/>
      <c r="O55" s="228"/>
      <c r="T55" s="228"/>
      <c r="U55" s="228"/>
      <c r="V55" s="228"/>
      <c r="AA55" s="228"/>
      <c r="AB55" s="228"/>
      <c r="AC55" s="228"/>
      <c r="AH55" s="228"/>
      <c r="AI55" s="228"/>
      <c r="AJ55" s="228"/>
    </row>
    <row r="56" spans="6:36" ht="13.5" customHeight="1">
      <c r="F56" s="228"/>
      <c r="G56" s="228"/>
      <c r="H56" s="228"/>
      <c r="M56" s="228"/>
      <c r="N56" s="228"/>
      <c r="O56" s="228"/>
      <c r="T56" s="228"/>
      <c r="U56" s="228"/>
      <c r="V56" s="228"/>
      <c r="AA56" s="228"/>
      <c r="AB56" s="228"/>
      <c r="AC56" s="228"/>
      <c r="AH56" s="228"/>
      <c r="AI56" s="228"/>
      <c r="AJ56" s="228"/>
    </row>
    <row r="57" spans="6:36" ht="13.5" customHeight="1">
      <c r="F57" s="228"/>
      <c r="G57" s="228"/>
      <c r="H57" s="228"/>
      <c r="M57" s="228"/>
      <c r="N57" s="228"/>
      <c r="O57" s="228"/>
      <c r="T57" s="228"/>
      <c r="U57" s="228"/>
      <c r="V57" s="228"/>
      <c r="AA57" s="228"/>
      <c r="AB57" s="228"/>
      <c r="AC57" s="228"/>
      <c r="AH57" s="228"/>
      <c r="AI57" s="228"/>
      <c r="AJ57" s="228"/>
    </row>
    <row r="58" spans="6:36" ht="13.5" customHeight="1">
      <c r="F58" s="228"/>
      <c r="G58" s="228"/>
      <c r="H58" s="228"/>
      <c r="M58" s="228"/>
      <c r="N58" s="228"/>
      <c r="O58" s="228"/>
      <c r="T58" s="228"/>
      <c r="U58" s="228"/>
      <c r="V58" s="228"/>
      <c r="AA58" s="228"/>
      <c r="AB58" s="228"/>
      <c r="AC58" s="228"/>
      <c r="AH58" s="228"/>
      <c r="AI58" s="228"/>
      <c r="AJ58" s="228"/>
    </row>
    <row r="59" spans="6:36" ht="13.5" customHeight="1">
      <c r="F59" s="228"/>
      <c r="G59" s="228"/>
      <c r="H59" s="228"/>
      <c r="M59" s="228"/>
      <c r="N59" s="228"/>
      <c r="O59" s="228"/>
      <c r="T59" s="228"/>
      <c r="U59" s="228"/>
      <c r="V59" s="228"/>
      <c r="AA59" s="228"/>
      <c r="AB59" s="228"/>
      <c r="AC59" s="228"/>
      <c r="AH59" s="228"/>
      <c r="AI59" s="228"/>
      <c r="AJ59" s="228"/>
    </row>
    <row r="60" spans="6:36" ht="13.5" customHeight="1">
      <c r="F60" s="228"/>
      <c r="G60" s="228"/>
      <c r="H60" s="228"/>
      <c r="M60" s="228"/>
      <c r="N60" s="228"/>
      <c r="O60" s="228"/>
      <c r="T60" s="228"/>
      <c r="U60" s="228"/>
      <c r="V60" s="228"/>
      <c r="AA60" s="228"/>
      <c r="AB60" s="228"/>
      <c r="AC60" s="228"/>
      <c r="AH60" s="228"/>
      <c r="AI60" s="228"/>
      <c r="AJ60" s="228"/>
    </row>
    <row r="61" spans="6:36" ht="13.5" customHeight="1">
      <c r="F61" s="228"/>
      <c r="G61" s="228"/>
      <c r="H61" s="228"/>
      <c r="M61" s="228"/>
      <c r="N61" s="228"/>
      <c r="O61" s="228"/>
      <c r="T61" s="228"/>
      <c r="U61" s="228"/>
      <c r="V61" s="228"/>
      <c r="AA61" s="228"/>
      <c r="AB61" s="228"/>
      <c r="AC61" s="228"/>
      <c r="AH61" s="228"/>
      <c r="AI61" s="228"/>
      <c r="AJ61" s="228"/>
    </row>
    <row r="62" spans="6:36" ht="13.5" customHeight="1">
      <c r="F62" s="228"/>
      <c r="G62" s="228"/>
      <c r="H62" s="228"/>
      <c r="M62" s="228"/>
      <c r="N62" s="228"/>
      <c r="O62" s="228"/>
      <c r="T62" s="228"/>
      <c r="U62" s="228"/>
      <c r="V62" s="228"/>
      <c r="AA62" s="228"/>
      <c r="AB62" s="228"/>
      <c r="AC62" s="228"/>
      <c r="AH62" s="228"/>
      <c r="AI62" s="228"/>
      <c r="AJ62" s="228"/>
    </row>
    <row r="63" spans="6:36" ht="13.5" customHeight="1">
      <c r="F63" s="228"/>
      <c r="G63" s="228"/>
      <c r="H63" s="228"/>
      <c r="M63" s="228"/>
      <c r="N63" s="228"/>
      <c r="O63" s="228"/>
      <c r="T63" s="228"/>
      <c r="U63" s="228"/>
      <c r="V63" s="228"/>
      <c r="AA63" s="228"/>
      <c r="AB63" s="228"/>
      <c r="AC63" s="228"/>
      <c r="AH63" s="228"/>
      <c r="AI63" s="228"/>
      <c r="AJ63" s="228"/>
    </row>
    <row r="64" spans="6:36" ht="13.5" customHeight="1">
      <c r="F64" s="228"/>
      <c r="G64" s="228"/>
      <c r="H64" s="228"/>
      <c r="M64" s="228"/>
      <c r="N64" s="228"/>
      <c r="O64" s="228"/>
      <c r="T64" s="228"/>
      <c r="U64" s="228"/>
      <c r="V64" s="228"/>
      <c r="AA64" s="228"/>
      <c r="AB64" s="228"/>
      <c r="AC64" s="228"/>
      <c r="AH64" s="228"/>
      <c r="AI64" s="228"/>
      <c r="AJ64" s="228"/>
    </row>
    <row r="65" spans="6:36" ht="13.5" customHeight="1">
      <c r="F65" s="228"/>
      <c r="G65" s="228"/>
      <c r="H65" s="228"/>
      <c r="M65" s="228"/>
      <c r="N65" s="228"/>
      <c r="O65" s="228"/>
      <c r="T65" s="228"/>
      <c r="U65" s="228"/>
      <c r="V65" s="228"/>
      <c r="AA65" s="228"/>
      <c r="AB65" s="228"/>
      <c r="AC65" s="228"/>
      <c r="AH65" s="228"/>
      <c r="AI65" s="228"/>
      <c r="AJ65" s="228"/>
    </row>
    <row r="66" spans="6:36" ht="13.5" customHeight="1">
      <c r="F66" s="228"/>
      <c r="G66" s="228"/>
      <c r="H66" s="228"/>
      <c r="M66" s="228"/>
      <c r="N66" s="228"/>
      <c r="O66" s="228"/>
      <c r="T66" s="228"/>
      <c r="U66" s="228"/>
      <c r="V66" s="228"/>
      <c r="AA66" s="228"/>
      <c r="AB66" s="228"/>
      <c r="AC66" s="228"/>
      <c r="AH66" s="228"/>
      <c r="AI66" s="228"/>
      <c r="AJ66" s="228"/>
    </row>
    <row r="67" spans="6:36" ht="13.5" customHeight="1">
      <c r="F67" s="228"/>
      <c r="G67" s="228"/>
      <c r="H67" s="228"/>
      <c r="M67" s="228"/>
      <c r="N67" s="228"/>
      <c r="O67" s="228"/>
      <c r="T67" s="228"/>
      <c r="U67" s="228"/>
      <c r="V67" s="228"/>
      <c r="AA67" s="228"/>
      <c r="AB67" s="228"/>
      <c r="AC67" s="228"/>
      <c r="AH67" s="228"/>
      <c r="AI67" s="228"/>
      <c r="AJ67" s="228"/>
    </row>
    <row r="68" spans="6:36" ht="13.5" customHeight="1">
      <c r="F68" s="228"/>
      <c r="G68" s="228"/>
      <c r="H68" s="228"/>
      <c r="M68" s="228"/>
      <c r="N68" s="228"/>
      <c r="O68" s="228"/>
      <c r="T68" s="228"/>
      <c r="U68" s="228"/>
      <c r="V68" s="228"/>
      <c r="AA68" s="228"/>
      <c r="AB68" s="228"/>
      <c r="AC68" s="228"/>
      <c r="AH68" s="228"/>
      <c r="AI68" s="228"/>
      <c r="AJ68" s="228"/>
    </row>
    <row r="69" spans="6:36" ht="13.5" customHeight="1">
      <c r="F69" s="228"/>
      <c r="G69" s="228"/>
      <c r="H69" s="228"/>
      <c r="M69" s="228"/>
      <c r="N69" s="228"/>
      <c r="O69" s="228"/>
      <c r="T69" s="228"/>
      <c r="U69" s="228"/>
      <c r="V69" s="228"/>
      <c r="AA69" s="228"/>
      <c r="AB69" s="228"/>
      <c r="AC69" s="228"/>
      <c r="AH69" s="228"/>
      <c r="AI69" s="228"/>
      <c r="AJ69" s="228"/>
    </row>
    <row r="70" spans="6:36" ht="13.5" customHeight="1">
      <c r="F70" s="228"/>
      <c r="G70" s="228"/>
      <c r="H70" s="228"/>
      <c r="M70" s="228"/>
      <c r="N70" s="228"/>
      <c r="O70" s="228"/>
      <c r="T70" s="228"/>
      <c r="U70" s="228"/>
      <c r="V70" s="228"/>
      <c r="AA70" s="228"/>
      <c r="AB70" s="228"/>
      <c r="AC70" s="228"/>
      <c r="AH70" s="228"/>
      <c r="AI70" s="228"/>
      <c r="AJ70" s="228"/>
    </row>
    <row r="71" spans="6:36" ht="13.5" customHeight="1">
      <c r="F71" s="228"/>
      <c r="G71" s="228"/>
      <c r="H71" s="228"/>
      <c r="M71" s="228"/>
      <c r="N71" s="228"/>
      <c r="O71" s="228"/>
      <c r="T71" s="228"/>
      <c r="U71" s="228"/>
      <c r="V71" s="228"/>
      <c r="AA71" s="228"/>
      <c r="AB71" s="228"/>
      <c r="AC71" s="228"/>
      <c r="AH71" s="228"/>
      <c r="AI71" s="228"/>
      <c r="AJ71" s="228"/>
    </row>
    <row r="72" spans="6:36" ht="13.5" customHeight="1">
      <c r="F72" s="228"/>
      <c r="G72" s="228"/>
      <c r="H72" s="228"/>
      <c r="M72" s="228"/>
      <c r="N72" s="228"/>
      <c r="O72" s="228"/>
      <c r="T72" s="228"/>
      <c r="U72" s="228"/>
      <c r="V72" s="228"/>
      <c r="AA72" s="228"/>
      <c r="AB72" s="228"/>
      <c r="AC72" s="228"/>
      <c r="AH72" s="228"/>
      <c r="AI72" s="228"/>
      <c r="AJ72" s="228"/>
    </row>
    <row r="73" spans="6:36" ht="13.5" customHeight="1">
      <c r="F73" s="228"/>
      <c r="G73" s="228"/>
      <c r="H73" s="228"/>
      <c r="M73" s="228"/>
      <c r="N73" s="228"/>
      <c r="O73" s="228"/>
      <c r="T73" s="228"/>
      <c r="U73" s="228"/>
      <c r="V73" s="228"/>
      <c r="AA73" s="228"/>
      <c r="AB73" s="228"/>
      <c r="AC73" s="228"/>
      <c r="AH73" s="228"/>
      <c r="AI73" s="228"/>
      <c r="AJ73" s="228"/>
    </row>
    <row r="74" spans="6:36" ht="13.5" customHeight="1">
      <c r="F74" s="228"/>
      <c r="G74" s="228"/>
      <c r="H74" s="228"/>
      <c r="M74" s="228"/>
      <c r="N74" s="228"/>
      <c r="O74" s="228"/>
      <c r="T74" s="228"/>
      <c r="U74" s="228"/>
      <c r="V74" s="228"/>
      <c r="AA74" s="228"/>
      <c r="AB74" s="228"/>
      <c r="AC74" s="228"/>
      <c r="AH74" s="228"/>
      <c r="AI74" s="228"/>
      <c r="AJ74" s="228"/>
    </row>
    <row r="75" spans="6:36" ht="13.5" customHeight="1">
      <c r="F75" s="228"/>
      <c r="G75" s="228"/>
      <c r="H75" s="228"/>
      <c r="M75" s="228"/>
      <c r="N75" s="228"/>
      <c r="O75" s="228"/>
      <c r="T75" s="228"/>
      <c r="U75" s="228"/>
      <c r="V75" s="228"/>
      <c r="AA75" s="228"/>
      <c r="AB75" s="228"/>
      <c r="AC75" s="228"/>
      <c r="AH75" s="228"/>
      <c r="AI75" s="228"/>
      <c r="AJ75" s="228"/>
    </row>
    <row r="76" spans="6:36" ht="13.5" customHeight="1">
      <c r="F76" s="228"/>
      <c r="G76" s="228"/>
      <c r="H76" s="228"/>
      <c r="M76" s="228"/>
      <c r="N76" s="228"/>
      <c r="O76" s="228"/>
      <c r="T76" s="228"/>
      <c r="U76" s="228"/>
      <c r="V76" s="228"/>
      <c r="AA76" s="228"/>
      <c r="AB76" s="228"/>
      <c r="AC76" s="228"/>
      <c r="AH76" s="228"/>
      <c r="AI76" s="228"/>
      <c r="AJ76" s="228"/>
    </row>
    <row r="77" spans="6:36" ht="13.5" customHeight="1">
      <c r="F77" s="228"/>
      <c r="G77" s="228"/>
      <c r="H77" s="228"/>
      <c r="M77" s="228"/>
      <c r="N77" s="228"/>
      <c r="O77" s="228"/>
      <c r="T77" s="228"/>
      <c r="U77" s="228"/>
      <c r="V77" s="228"/>
      <c r="AA77" s="228"/>
      <c r="AB77" s="228"/>
      <c r="AC77" s="228"/>
      <c r="AH77" s="228"/>
      <c r="AI77" s="228"/>
      <c r="AJ77" s="228"/>
    </row>
    <row r="78" spans="6:36" ht="13.5" customHeight="1">
      <c r="F78" s="228"/>
      <c r="G78" s="228"/>
      <c r="H78" s="228"/>
      <c r="M78" s="228"/>
      <c r="N78" s="228"/>
      <c r="O78" s="228"/>
      <c r="T78" s="228"/>
      <c r="U78" s="228"/>
      <c r="V78" s="228"/>
      <c r="AA78" s="228"/>
      <c r="AB78" s="228"/>
      <c r="AC78" s="228"/>
      <c r="AH78" s="228"/>
      <c r="AI78" s="228"/>
      <c r="AJ78" s="228"/>
    </row>
    <row r="79" spans="6:36" ht="13.5" customHeight="1">
      <c r="F79" s="228"/>
      <c r="G79" s="228"/>
      <c r="H79" s="228"/>
      <c r="M79" s="228"/>
      <c r="N79" s="228"/>
      <c r="O79" s="228"/>
      <c r="T79" s="228"/>
      <c r="U79" s="228"/>
      <c r="V79" s="228"/>
      <c r="AA79" s="228"/>
      <c r="AB79" s="228"/>
      <c r="AC79" s="228"/>
      <c r="AH79" s="228"/>
      <c r="AI79" s="228"/>
      <c r="AJ79" s="228"/>
    </row>
    <row r="80" spans="6:36" ht="13.5" customHeight="1">
      <c r="F80" s="228"/>
      <c r="G80" s="228"/>
      <c r="H80" s="228"/>
      <c r="M80" s="228"/>
      <c r="N80" s="228"/>
      <c r="O80" s="228"/>
      <c r="T80" s="228"/>
      <c r="U80" s="228"/>
      <c r="V80" s="228"/>
      <c r="AA80" s="228"/>
      <c r="AB80" s="228"/>
      <c r="AC80" s="228"/>
      <c r="AH80" s="228"/>
      <c r="AI80" s="228"/>
      <c r="AJ80" s="228"/>
    </row>
    <row r="81" spans="6:36" ht="13.5" customHeight="1">
      <c r="F81" s="228"/>
      <c r="G81" s="228"/>
      <c r="H81" s="228"/>
      <c r="M81" s="228"/>
      <c r="N81" s="228"/>
      <c r="O81" s="228"/>
      <c r="T81" s="228"/>
      <c r="U81" s="228"/>
      <c r="V81" s="228"/>
      <c r="AA81" s="228"/>
      <c r="AB81" s="228"/>
      <c r="AC81" s="228"/>
      <c r="AH81" s="228"/>
      <c r="AI81" s="228"/>
      <c r="AJ81" s="228"/>
    </row>
    <row r="82" spans="6:36" ht="13.5" customHeight="1">
      <c r="F82" s="228"/>
      <c r="G82" s="228"/>
      <c r="H82" s="228"/>
      <c r="M82" s="228"/>
      <c r="N82" s="228"/>
      <c r="O82" s="228"/>
      <c r="T82" s="228"/>
      <c r="U82" s="228"/>
      <c r="V82" s="228"/>
      <c r="AA82" s="228"/>
      <c r="AB82" s="228"/>
      <c r="AC82" s="228"/>
      <c r="AH82" s="228"/>
      <c r="AI82" s="228"/>
      <c r="AJ82" s="228"/>
    </row>
    <row r="83" spans="6:36" ht="13.5" customHeight="1">
      <c r="F83" s="228"/>
      <c r="G83" s="228"/>
      <c r="H83" s="228"/>
      <c r="M83" s="228"/>
      <c r="N83" s="228"/>
      <c r="O83" s="228"/>
      <c r="T83" s="228"/>
      <c r="U83" s="228"/>
      <c r="V83" s="228"/>
      <c r="AA83" s="228"/>
      <c r="AB83" s="228"/>
      <c r="AC83" s="228"/>
      <c r="AH83" s="228"/>
      <c r="AI83" s="228"/>
      <c r="AJ83" s="228"/>
    </row>
    <row r="84" spans="6:36" ht="13.5" customHeight="1">
      <c r="F84" s="228"/>
      <c r="G84" s="228"/>
      <c r="H84" s="228"/>
      <c r="M84" s="228"/>
      <c r="N84" s="228"/>
      <c r="O84" s="228"/>
      <c r="T84" s="228"/>
      <c r="U84" s="228"/>
      <c r="V84" s="228"/>
      <c r="AA84" s="228"/>
      <c r="AB84" s="228"/>
      <c r="AC84" s="228"/>
      <c r="AH84" s="228"/>
      <c r="AI84" s="228"/>
      <c r="AJ84" s="228"/>
    </row>
    <row r="85" spans="6:36" ht="13.5" customHeight="1">
      <c r="F85" s="228"/>
      <c r="G85" s="228"/>
      <c r="H85" s="228"/>
      <c r="M85" s="228"/>
      <c r="N85" s="228"/>
      <c r="O85" s="228"/>
      <c r="T85" s="228"/>
      <c r="U85" s="228"/>
      <c r="V85" s="228"/>
      <c r="AA85" s="228"/>
      <c r="AB85" s="228"/>
      <c r="AC85" s="228"/>
      <c r="AH85" s="228"/>
      <c r="AI85" s="228"/>
      <c r="AJ85" s="228"/>
    </row>
    <row r="86" spans="6:36" ht="13.5" customHeight="1">
      <c r="F86" s="228"/>
      <c r="G86" s="228"/>
      <c r="H86" s="228"/>
      <c r="M86" s="228"/>
      <c r="N86" s="228"/>
      <c r="O86" s="228"/>
      <c r="T86" s="228"/>
      <c r="U86" s="228"/>
      <c r="V86" s="228"/>
      <c r="AA86" s="228"/>
      <c r="AB86" s="228"/>
      <c r="AC86" s="228"/>
      <c r="AH86" s="228"/>
      <c r="AI86" s="228"/>
      <c r="AJ86" s="228"/>
    </row>
    <row r="87" spans="6:36" ht="13.5" customHeight="1">
      <c r="F87" s="228"/>
      <c r="G87" s="228"/>
      <c r="H87" s="228"/>
      <c r="M87" s="228"/>
      <c r="N87" s="228"/>
      <c r="O87" s="228"/>
      <c r="T87" s="228"/>
      <c r="U87" s="228"/>
      <c r="V87" s="228"/>
      <c r="AA87" s="228"/>
      <c r="AB87" s="228"/>
      <c r="AC87" s="228"/>
      <c r="AH87" s="228"/>
      <c r="AI87" s="228"/>
      <c r="AJ87" s="228"/>
    </row>
    <row r="88" spans="6:36" ht="13.5" customHeight="1">
      <c r="F88" s="228"/>
      <c r="G88" s="228"/>
      <c r="H88" s="228"/>
      <c r="M88" s="228"/>
      <c r="N88" s="228"/>
      <c r="O88" s="228"/>
      <c r="T88" s="228"/>
      <c r="U88" s="228"/>
      <c r="V88" s="228"/>
      <c r="AA88" s="228"/>
      <c r="AB88" s="228"/>
      <c r="AC88" s="228"/>
      <c r="AH88" s="228"/>
      <c r="AI88" s="228"/>
      <c r="AJ88" s="228"/>
    </row>
    <row r="89" spans="6:36" ht="13.5" customHeight="1">
      <c r="F89" s="228"/>
      <c r="G89" s="228"/>
      <c r="H89" s="228"/>
      <c r="M89" s="228"/>
      <c r="N89" s="228"/>
      <c r="O89" s="228"/>
      <c r="T89" s="228"/>
      <c r="U89" s="228"/>
      <c r="V89" s="228"/>
      <c r="AA89" s="228"/>
      <c r="AB89" s="228"/>
      <c r="AC89" s="228"/>
      <c r="AH89" s="228"/>
      <c r="AI89" s="228"/>
      <c r="AJ89" s="228"/>
    </row>
    <row r="90" spans="6:36" ht="13.5" customHeight="1">
      <c r="F90" s="228"/>
      <c r="G90" s="228"/>
      <c r="H90" s="228"/>
      <c r="M90" s="228"/>
      <c r="N90" s="228"/>
      <c r="O90" s="228"/>
      <c r="T90" s="228"/>
      <c r="U90" s="228"/>
      <c r="V90" s="228"/>
      <c r="AA90" s="228"/>
      <c r="AB90" s="228"/>
      <c r="AC90" s="228"/>
      <c r="AH90" s="228"/>
      <c r="AI90" s="228"/>
      <c r="AJ90" s="228"/>
    </row>
    <row r="91" spans="6:36" ht="13.5" customHeight="1">
      <c r="F91" s="228"/>
      <c r="G91" s="228"/>
      <c r="H91" s="228"/>
      <c r="M91" s="228"/>
      <c r="N91" s="228"/>
      <c r="O91" s="228"/>
      <c r="T91" s="228"/>
      <c r="U91" s="228"/>
      <c r="V91" s="228"/>
      <c r="AA91" s="228"/>
      <c r="AB91" s="228"/>
      <c r="AC91" s="228"/>
      <c r="AH91" s="228"/>
      <c r="AI91" s="228"/>
      <c r="AJ91" s="228"/>
    </row>
    <row r="92" spans="6:36" ht="13.5" customHeight="1">
      <c r="F92" s="228"/>
      <c r="G92" s="228"/>
      <c r="H92" s="228"/>
      <c r="M92" s="228"/>
      <c r="N92" s="228"/>
      <c r="O92" s="228"/>
      <c r="T92" s="228"/>
      <c r="U92" s="228"/>
      <c r="V92" s="228"/>
      <c r="AA92" s="228"/>
      <c r="AB92" s="228"/>
      <c r="AC92" s="228"/>
      <c r="AH92" s="228"/>
      <c r="AI92" s="228"/>
      <c r="AJ92" s="228"/>
    </row>
    <row r="93" spans="6:36" ht="13.5" customHeight="1">
      <c r="F93" s="228"/>
      <c r="G93" s="228"/>
      <c r="H93" s="228"/>
      <c r="M93" s="228"/>
      <c r="N93" s="228"/>
      <c r="O93" s="228"/>
      <c r="T93" s="228"/>
      <c r="U93" s="228"/>
      <c r="V93" s="228"/>
      <c r="AA93" s="228"/>
      <c r="AB93" s="228"/>
      <c r="AC93" s="228"/>
      <c r="AH93" s="228"/>
      <c r="AI93" s="228"/>
      <c r="AJ93" s="228"/>
    </row>
    <row r="94" spans="6:36" ht="13.5" customHeight="1">
      <c r="F94" s="228"/>
      <c r="G94" s="228"/>
      <c r="H94" s="228"/>
      <c r="M94" s="228"/>
      <c r="N94" s="228"/>
      <c r="O94" s="228"/>
      <c r="T94" s="228"/>
      <c r="U94" s="228"/>
      <c r="V94" s="228"/>
      <c r="AA94" s="228"/>
      <c r="AB94" s="228"/>
      <c r="AC94" s="228"/>
      <c r="AH94" s="228"/>
      <c r="AI94" s="228"/>
      <c r="AJ94" s="228"/>
    </row>
    <row r="95" spans="6:36" ht="13.5" customHeight="1">
      <c r="F95" s="228"/>
      <c r="G95" s="228"/>
      <c r="H95" s="228"/>
      <c r="M95" s="228"/>
      <c r="N95" s="228"/>
      <c r="O95" s="228"/>
      <c r="T95" s="228"/>
      <c r="U95" s="228"/>
      <c r="V95" s="228"/>
      <c r="AA95" s="228"/>
      <c r="AB95" s="228"/>
      <c r="AC95" s="228"/>
      <c r="AH95" s="228"/>
      <c r="AI95" s="228"/>
      <c r="AJ95" s="228"/>
    </row>
    <row r="96" spans="6:36" ht="13.5" customHeight="1">
      <c r="F96" s="228"/>
      <c r="G96" s="228"/>
      <c r="H96" s="228"/>
      <c r="M96" s="228"/>
      <c r="N96" s="228"/>
      <c r="O96" s="228"/>
      <c r="T96" s="228"/>
      <c r="U96" s="228"/>
      <c r="V96" s="228"/>
      <c r="AA96" s="228"/>
      <c r="AB96" s="228"/>
      <c r="AC96" s="228"/>
      <c r="AH96" s="228"/>
      <c r="AI96" s="228"/>
      <c r="AJ96" s="228"/>
    </row>
    <row r="97" spans="6:36" ht="13.5" customHeight="1">
      <c r="F97" s="228"/>
      <c r="G97" s="228"/>
      <c r="H97" s="228"/>
      <c r="M97" s="228"/>
      <c r="N97" s="228"/>
      <c r="O97" s="228"/>
      <c r="T97" s="228"/>
      <c r="U97" s="228"/>
      <c r="V97" s="228"/>
      <c r="AA97" s="228"/>
      <c r="AB97" s="228"/>
      <c r="AC97" s="228"/>
      <c r="AH97" s="228"/>
      <c r="AI97" s="228"/>
      <c r="AJ97" s="228"/>
    </row>
    <row r="98" spans="6:36" ht="13.5" customHeight="1">
      <c r="F98" s="228"/>
      <c r="G98" s="228"/>
      <c r="H98" s="228"/>
      <c r="M98" s="228"/>
      <c r="N98" s="228"/>
      <c r="O98" s="228"/>
      <c r="T98" s="228"/>
      <c r="U98" s="228"/>
      <c r="V98" s="228"/>
      <c r="AA98" s="228"/>
      <c r="AB98" s="228"/>
      <c r="AC98" s="228"/>
      <c r="AH98" s="228"/>
      <c r="AI98" s="228"/>
      <c r="AJ98" s="228"/>
    </row>
    <row r="99" spans="6:36" ht="13.5" customHeight="1">
      <c r="F99" s="228"/>
      <c r="G99" s="228"/>
      <c r="H99" s="228"/>
      <c r="M99" s="228"/>
      <c r="N99" s="228"/>
      <c r="O99" s="228"/>
      <c r="T99" s="228"/>
      <c r="U99" s="228"/>
      <c r="V99" s="228"/>
      <c r="AA99" s="228"/>
      <c r="AB99" s="228"/>
      <c r="AC99" s="228"/>
      <c r="AH99" s="228"/>
      <c r="AI99" s="228"/>
      <c r="AJ99" s="228"/>
    </row>
    <row r="100" spans="6:36" ht="13.5" customHeight="1">
      <c r="F100" s="228"/>
      <c r="G100" s="228"/>
      <c r="H100" s="228"/>
      <c r="M100" s="228"/>
      <c r="N100" s="228"/>
      <c r="O100" s="228"/>
      <c r="T100" s="228"/>
      <c r="U100" s="228"/>
      <c r="V100" s="228"/>
      <c r="AA100" s="228"/>
      <c r="AB100" s="228"/>
      <c r="AC100" s="228"/>
      <c r="AH100" s="228"/>
      <c r="AI100" s="228"/>
      <c r="AJ100" s="228"/>
    </row>
    <row r="101" spans="6:36" ht="13.5" customHeight="1">
      <c r="F101" s="228"/>
      <c r="G101" s="228"/>
      <c r="H101" s="228"/>
      <c r="M101" s="228"/>
      <c r="N101" s="228"/>
      <c r="O101" s="228"/>
      <c r="T101" s="228"/>
      <c r="U101" s="228"/>
      <c r="V101" s="228"/>
      <c r="AA101" s="228"/>
      <c r="AB101" s="228"/>
      <c r="AC101" s="228"/>
      <c r="AH101" s="228"/>
      <c r="AI101" s="228"/>
      <c r="AJ101" s="228"/>
    </row>
    <row r="102" spans="6:36" ht="13.5" customHeight="1">
      <c r="F102" s="228"/>
      <c r="G102" s="228"/>
      <c r="H102" s="228"/>
      <c r="M102" s="228"/>
      <c r="N102" s="228"/>
      <c r="O102" s="228"/>
      <c r="T102" s="228"/>
      <c r="U102" s="228"/>
      <c r="V102" s="228"/>
      <c r="AA102" s="228"/>
      <c r="AB102" s="228"/>
      <c r="AC102" s="228"/>
      <c r="AH102" s="228"/>
      <c r="AI102" s="228"/>
      <c r="AJ102" s="228"/>
    </row>
    <row r="103" spans="6:36" ht="13.5" customHeight="1">
      <c r="F103" s="228"/>
      <c r="G103" s="228"/>
      <c r="H103" s="228"/>
      <c r="M103" s="228"/>
      <c r="N103" s="228"/>
      <c r="O103" s="228"/>
      <c r="T103" s="228"/>
      <c r="U103" s="228"/>
      <c r="V103" s="228"/>
      <c r="AA103" s="228"/>
      <c r="AB103" s="228"/>
      <c r="AC103" s="228"/>
      <c r="AH103" s="228"/>
      <c r="AI103" s="228"/>
      <c r="AJ103" s="228"/>
    </row>
    <row r="104" spans="6:36" ht="13.5" customHeight="1">
      <c r="F104" s="228"/>
      <c r="G104" s="228"/>
      <c r="H104" s="228"/>
      <c r="M104" s="228"/>
      <c r="N104" s="228"/>
      <c r="O104" s="228"/>
      <c r="T104" s="228"/>
      <c r="U104" s="228"/>
      <c r="V104" s="228"/>
      <c r="AA104" s="228"/>
      <c r="AB104" s="228"/>
      <c r="AC104" s="228"/>
      <c r="AH104" s="228"/>
      <c r="AI104" s="228"/>
      <c r="AJ104" s="228"/>
    </row>
    <row r="105" spans="6:36" ht="13.5" customHeight="1">
      <c r="F105" s="228"/>
      <c r="G105" s="228"/>
      <c r="H105" s="228"/>
      <c r="M105" s="228"/>
      <c r="N105" s="228"/>
      <c r="O105" s="228"/>
      <c r="T105" s="228"/>
      <c r="U105" s="228"/>
      <c r="V105" s="228"/>
      <c r="AA105" s="228"/>
      <c r="AB105" s="228"/>
      <c r="AC105" s="228"/>
      <c r="AH105" s="228"/>
      <c r="AI105" s="228"/>
      <c r="AJ105" s="228"/>
    </row>
    <row r="106" spans="6:36" ht="13.5" customHeight="1">
      <c r="F106" s="228"/>
      <c r="G106" s="228"/>
      <c r="H106" s="228"/>
      <c r="M106" s="228"/>
      <c r="N106" s="228"/>
      <c r="O106" s="228"/>
      <c r="T106" s="228"/>
      <c r="U106" s="228"/>
      <c r="V106" s="228"/>
      <c r="AA106" s="228"/>
      <c r="AB106" s="228"/>
      <c r="AC106" s="228"/>
      <c r="AH106" s="228"/>
      <c r="AI106" s="228"/>
      <c r="AJ106" s="228"/>
    </row>
    <row r="107" spans="6:36" ht="13.5" customHeight="1">
      <c r="F107" s="228"/>
      <c r="G107" s="228"/>
      <c r="H107" s="228"/>
      <c r="M107" s="228"/>
      <c r="N107" s="228"/>
      <c r="O107" s="228"/>
      <c r="T107" s="228"/>
      <c r="U107" s="228"/>
      <c r="V107" s="228"/>
      <c r="AA107" s="228"/>
      <c r="AB107" s="228"/>
      <c r="AC107" s="228"/>
      <c r="AH107" s="228"/>
      <c r="AI107" s="228"/>
      <c r="AJ107" s="228"/>
    </row>
    <row r="108" spans="6:36" ht="13.5" customHeight="1">
      <c r="F108" s="228"/>
      <c r="G108" s="228"/>
      <c r="H108" s="228"/>
      <c r="M108" s="228"/>
      <c r="N108" s="228"/>
      <c r="O108" s="228"/>
      <c r="T108" s="228"/>
      <c r="U108" s="228"/>
      <c r="V108" s="228"/>
      <c r="AA108" s="228"/>
      <c r="AB108" s="228"/>
      <c r="AC108" s="228"/>
      <c r="AH108" s="228"/>
      <c r="AI108" s="228"/>
      <c r="AJ108" s="228"/>
    </row>
    <row r="109" spans="6:36" ht="13.5" customHeight="1">
      <c r="F109" s="228"/>
      <c r="G109" s="228"/>
      <c r="H109" s="228"/>
      <c r="M109" s="228"/>
      <c r="N109" s="228"/>
      <c r="O109" s="228"/>
      <c r="T109" s="228"/>
      <c r="U109" s="228"/>
      <c r="V109" s="228"/>
      <c r="AA109" s="228"/>
      <c r="AB109" s="228"/>
      <c r="AC109" s="228"/>
      <c r="AH109" s="228"/>
      <c r="AI109" s="228"/>
      <c r="AJ109" s="228"/>
    </row>
    <row r="110" spans="6:36" ht="13.5" customHeight="1">
      <c r="F110" s="228"/>
      <c r="G110" s="228"/>
      <c r="H110" s="228"/>
      <c r="M110" s="228"/>
      <c r="N110" s="228"/>
      <c r="O110" s="228"/>
      <c r="T110" s="228"/>
      <c r="U110" s="228"/>
      <c r="V110" s="228"/>
      <c r="AA110" s="228"/>
      <c r="AB110" s="228"/>
      <c r="AC110" s="228"/>
      <c r="AH110" s="228"/>
      <c r="AI110" s="228"/>
      <c r="AJ110" s="228"/>
    </row>
    <row r="111" spans="6:36" ht="13.5" customHeight="1">
      <c r="F111" s="228"/>
      <c r="G111" s="228"/>
      <c r="H111" s="228"/>
      <c r="M111" s="228"/>
      <c r="N111" s="228"/>
      <c r="O111" s="228"/>
      <c r="T111" s="228"/>
      <c r="U111" s="228"/>
      <c r="V111" s="228"/>
      <c r="AA111" s="228"/>
      <c r="AB111" s="228"/>
      <c r="AC111" s="228"/>
      <c r="AH111" s="228"/>
      <c r="AI111" s="228"/>
      <c r="AJ111" s="228"/>
    </row>
    <row r="112" spans="6:36" ht="13.5" customHeight="1">
      <c r="F112" s="228"/>
      <c r="G112" s="228"/>
      <c r="H112" s="228"/>
      <c r="M112" s="228"/>
      <c r="N112" s="228"/>
      <c r="O112" s="228"/>
      <c r="T112" s="228"/>
      <c r="U112" s="228"/>
      <c r="V112" s="228"/>
      <c r="AA112" s="228"/>
      <c r="AB112" s="228"/>
      <c r="AC112" s="228"/>
      <c r="AH112" s="228"/>
      <c r="AI112" s="228"/>
      <c r="AJ112" s="228"/>
    </row>
    <row r="113" spans="6:36" ht="13.5" customHeight="1">
      <c r="F113" s="228"/>
      <c r="G113" s="228"/>
      <c r="H113" s="228"/>
      <c r="M113" s="228"/>
      <c r="N113" s="228"/>
      <c r="O113" s="228"/>
      <c r="T113" s="228"/>
      <c r="U113" s="228"/>
      <c r="V113" s="228"/>
      <c r="AA113" s="228"/>
      <c r="AB113" s="228"/>
      <c r="AC113" s="228"/>
      <c r="AH113" s="228"/>
      <c r="AI113" s="228"/>
      <c r="AJ113" s="228"/>
    </row>
    <row r="114" spans="6:36" ht="13.5" customHeight="1">
      <c r="F114" s="228"/>
      <c r="G114" s="228"/>
      <c r="H114" s="228"/>
      <c r="M114" s="228"/>
      <c r="N114" s="228"/>
      <c r="O114" s="228"/>
      <c r="T114" s="228"/>
      <c r="U114" s="228"/>
      <c r="V114" s="228"/>
      <c r="AA114" s="228"/>
      <c r="AB114" s="228"/>
      <c r="AC114" s="228"/>
      <c r="AH114" s="228"/>
      <c r="AI114" s="228"/>
      <c r="AJ114" s="228"/>
    </row>
    <row r="115" spans="6:36" ht="13.5" customHeight="1">
      <c r="F115" s="228"/>
      <c r="G115" s="228"/>
      <c r="H115" s="228"/>
      <c r="M115" s="228"/>
      <c r="N115" s="228"/>
      <c r="O115" s="228"/>
      <c r="T115" s="228"/>
      <c r="U115" s="228"/>
      <c r="V115" s="228"/>
      <c r="AA115" s="228"/>
      <c r="AB115" s="228"/>
      <c r="AC115" s="228"/>
      <c r="AH115" s="228"/>
      <c r="AI115" s="228"/>
      <c r="AJ115" s="228"/>
    </row>
    <row r="116" spans="6:36" ht="13.5" customHeight="1">
      <c r="F116" s="228"/>
      <c r="G116" s="228"/>
      <c r="H116" s="228"/>
      <c r="M116" s="228"/>
      <c r="N116" s="228"/>
      <c r="O116" s="228"/>
      <c r="T116" s="228"/>
      <c r="U116" s="228"/>
      <c r="V116" s="228"/>
      <c r="AA116" s="228"/>
      <c r="AB116" s="228"/>
      <c r="AC116" s="228"/>
      <c r="AH116" s="228"/>
      <c r="AI116" s="228"/>
      <c r="AJ116" s="228"/>
    </row>
    <row r="117" spans="6:36" ht="13.5" customHeight="1">
      <c r="F117" s="228"/>
      <c r="G117" s="228"/>
      <c r="H117" s="228"/>
      <c r="M117" s="228"/>
      <c r="N117" s="228"/>
      <c r="O117" s="228"/>
      <c r="T117" s="228"/>
      <c r="U117" s="228"/>
      <c r="V117" s="228"/>
      <c r="AA117" s="228"/>
      <c r="AB117" s="228"/>
      <c r="AC117" s="228"/>
      <c r="AH117" s="228"/>
      <c r="AI117" s="228"/>
      <c r="AJ117" s="228"/>
    </row>
    <row r="118" spans="6:36" ht="13.5" customHeight="1">
      <c r="F118" s="228"/>
      <c r="G118" s="228"/>
      <c r="H118" s="228"/>
      <c r="M118" s="228"/>
      <c r="N118" s="228"/>
      <c r="O118" s="228"/>
      <c r="T118" s="228"/>
      <c r="U118" s="228"/>
      <c r="V118" s="228"/>
      <c r="AA118" s="228"/>
      <c r="AB118" s="228"/>
      <c r="AC118" s="228"/>
      <c r="AH118" s="228"/>
      <c r="AI118" s="228"/>
      <c r="AJ118" s="228"/>
    </row>
    <row r="119" spans="6:36" ht="13.5" customHeight="1">
      <c r="F119" s="228"/>
      <c r="G119" s="228"/>
      <c r="H119" s="228"/>
      <c r="M119" s="228"/>
      <c r="N119" s="228"/>
      <c r="O119" s="228"/>
      <c r="T119" s="228"/>
      <c r="U119" s="228"/>
      <c r="V119" s="228"/>
      <c r="AA119" s="228"/>
      <c r="AB119" s="228"/>
      <c r="AC119" s="228"/>
      <c r="AH119" s="228"/>
      <c r="AI119" s="228"/>
      <c r="AJ119" s="228"/>
    </row>
    <row r="120" spans="6:36" ht="13.5" customHeight="1">
      <c r="F120" s="228"/>
      <c r="G120" s="228"/>
      <c r="H120" s="228"/>
      <c r="M120" s="228"/>
      <c r="N120" s="228"/>
      <c r="O120" s="228"/>
      <c r="T120" s="228"/>
      <c r="U120" s="228"/>
      <c r="V120" s="228"/>
      <c r="AA120" s="228"/>
      <c r="AB120" s="228"/>
      <c r="AC120" s="228"/>
      <c r="AH120" s="228"/>
      <c r="AI120" s="228"/>
      <c r="AJ120" s="228"/>
    </row>
    <row r="121" spans="6:36" ht="13.5" customHeight="1">
      <c r="F121" s="228"/>
      <c r="G121" s="228"/>
      <c r="H121" s="228"/>
      <c r="M121" s="228"/>
      <c r="N121" s="228"/>
      <c r="O121" s="228"/>
      <c r="T121" s="228"/>
      <c r="U121" s="228"/>
      <c r="V121" s="228"/>
      <c r="AA121" s="228"/>
      <c r="AB121" s="228"/>
      <c r="AC121" s="228"/>
      <c r="AH121" s="228"/>
      <c r="AI121" s="228"/>
      <c r="AJ121" s="228"/>
    </row>
    <row r="122" spans="6:36" ht="13.5" customHeight="1">
      <c r="F122" s="228"/>
      <c r="G122" s="228"/>
      <c r="H122" s="228"/>
      <c r="M122" s="228"/>
      <c r="N122" s="228"/>
      <c r="O122" s="228"/>
      <c r="T122" s="228"/>
      <c r="U122" s="228"/>
      <c r="V122" s="228"/>
      <c r="AA122" s="228"/>
      <c r="AB122" s="228"/>
      <c r="AC122" s="228"/>
      <c r="AH122" s="228"/>
      <c r="AI122" s="228"/>
      <c r="AJ122" s="228"/>
    </row>
    <row r="123" spans="6:36" ht="13.5" customHeight="1">
      <c r="F123" s="228"/>
      <c r="G123" s="228"/>
      <c r="H123" s="228"/>
      <c r="M123" s="228"/>
      <c r="N123" s="228"/>
      <c r="O123" s="228"/>
      <c r="T123" s="228"/>
      <c r="U123" s="228"/>
      <c r="V123" s="228"/>
      <c r="AA123" s="228"/>
      <c r="AB123" s="228"/>
      <c r="AC123" s="228"/>
      <c r="AH123" s="228"/>
      <c r="AI123" s="228"/>
      <c r="AJ123" s="228"/>
    </row>
    <row r="124" spans="6:36" ht="13.5" customHeight="1">
      <c r="F124" s="228"/>
      <c r="G124" s="228"/>
      <c r="H124" s="228"/>
      <c r="M124" s="228"/>
      <c r="N124" s="228"/>
      <c r="O124" s="228"/>
      <c r="T124" s="228"/>
      <c r="U124" s="228"/>
      <c r="V124" s="228"/>
      <c r="AA124" s="228"/>
      <c r="AB124" s="228"/>
      <c r="AC124" s="228"/>
      <c r="AH124" s="228"/>
      <c r="AI124" s="228"/>
      <c r="AJ124" s="228"/>
    </row>
    <row r="125" spans="6:36" ht="13.5" customHeight="1">
      <c r="F125" s="228"/>
      <c r="G125" s="228"/>
      <c r="H125" s="228"/>
      <c r="M125" s="228"/>
      <c r="N125" s="228"/>
      <c r="O125" s="228"/>
      <c r="T125" s="228"/>
      <c r="U125" s="228"/>
      <c r="V125" s="228"/>
      <c r="AA125" s="228"/>
      <c r="AB125" s="228"/>
      <c r="AC125" s="228"/>
      <c r="AH125" s="228"/>
      <c r="AI125" s="228"/>
      <c r="AJ125" s="228"/>
    </row>
    <row r="126" spans="6:36" ht="13.5" customHeight="1">
      <c r="F126" s="228"/>
      <c r="G126" s="228"/>
      <c r="H126" s="228"/>
      <c r="M126" s="228"/>
      <c r="N126" s="228"/>
      <c r="O126" s="228"/>
      <c r="T126" s="228"/>
      <c r="U126" s="228"/>
      <c r="V126" s="228"/>
      <c r="AA126" s="228"/>
      <c r="AB126" s="228"/>
      <c r="AC126" s="228"/>
      <c r="AH126" s="228"/>
      <c r="AI126" s="228"/>
      <c r="AJ126" s="228"/>
    </row>
    <row r="127" spans="6:36" ht="13.5" customHeight="1">
      <c r="F127" s="228"/>
      <c r="G127" s="228"/>
      <c r="H127" s="228"/>
      <c r="M127" s="228"/>
      <c r="N127" s="228"/>
      <c r="O127" s="228"/>
      <c r="T127" s="228"/>
      <c r="U127" s="228"/>
      <c r="V127" s="228"/>
      <c r="AA127" s="228"/>
      <c r="AB127" s="228"/>
      <c r="AC127" s="228"/>
      <c r="AH127" s="228"/>
      <c r="AI127" s="228"/>
      <c r="AJ127" s="228"/>
    </row>
    <row r="128" spans="6:36" ht="13.5" customHeight="1">
      <c r="F128" s="228"/>
      <c r="G128" s="228"/>
      <c r="H128" s="228"/>
      <c r="M128" s="228"/>
      <c r="N128" s="228"/>
      <c r="O128" s="228"/>
      <c r="T128" s="228"/>
      <c r="U128" s="228"/>
      <c r="V128" s="228"/>
      <c r="AA128" s="228"/>
      <c r="AB128" s="228"/>
      <c r="AC128" s="228"/>
      <c r="AH128" s="228"/>
      <c r="AI128" s="228"/>
      <c r="AJ128" s="228"/>
    </row>
    <row r="129" spans="6:36" ht="13.5" customHeight="1">
      <c r="F129" s="228"/>
      <c r="G129" s="228"/>
      <c r="H129" s="228"/>
      <c r="M129" s="228"/>
      <c r="N129" s="228"/>
      <c r="O129" s="228"/>
      <c r="T129" s="228"/>
      <c r="U129" s="228"/>
      <c r="V129" s="228"/>
      <c r="AA129" s="228"/>
      <c r="AB129" s="228"/>
      <c r="AC129" s="228"/>
      <c r="AH129" s="228"/>
      <c r="AI129" s="228"/>
      <c r="AJ129" s="228"/>
    </row>
    <row r="130" spans="6:36" ht="13.5" customHeight="1">
      <c r="F130" s="228"/>
      <c r="G130" s="228"/>
      <c r="H130" s="228"/>
      <c r="M130" s="228"/>
      <c r="N130" s="228"/>
      <c r="O130" s="228"/>
      <c r="T130" s="228"/>
      <c r="U130" s="228"/>
      <c r="V130" s="228"/>
      <c r="AA130" s="228"/>
      <c r="AB130" s="228"/>
      <c r="AC130" s="228"/>
      <c r="AH130" s="228"/>
      <c r="AI130" s="228"/>
      <c r="AJ130" s="228"/>
    </row>
    <row r="131" spans="6:36" ht="13.5" customHeight="1">
      <c r="F131" s="228"/>
      <c r="G131" s="228"/>
      <c r="H131" s="228"/>
      <c r="M131" s="228"/>
      <c r="N131" s="228"/>
      <c r="O131" s="228"/>
      <c r="T131" s="228"/>
      <c r="U131" s="228"/>
      <c r="V131" s="228"/>
      <c r="AA131" s="228"/>
      <c r="AB131" s="228"/>
      <c r="AC131" s="228"/>
      <c r="AH131" s="228"/>
      <c r="AI131" s="228"/>
      <c r="AJ131" s="228"/>
    </row>
    <row r="132" spans="6:36" ht="13.5" customHeight="1">
      <c r="F132" s="228"/>
      <c r="G132" s="228"/>
      <c r="H132" s="228"/>
      <c r="M132" s="228"/>
      <c r="N132" s="228"/>
      <c r="O132" s="228"/>
      <c r="T132" s="228"/>
      <c r="U132" s="228"/>
      <c r="V132" s="228"/>
      <c r="AA132" s="228"/>
      <c r="AB132" s="228"/>
      <c r="AC132" s="228"/>
      <c r="AH132" s="228"/>
      <c r="AI132" s="228"/>
      <c r="AJ132" s="228"/>
    </row>
    <row r="133" spans="6:36" ht="13.5" customHeight="1">
      <c r="F133" s="228"/>
      <c r="G133" s="228"/>
      <c r="H133" s="228"/>
      <c r="M133" s="228"/>
      <c r="N133" s="228"/>
      <c r="O133" s="228"/>
      <c r="T133" s="228"/>
      <c r="U133" s="228"/>
      <c r="V133" s="228"/>
      <c r="AA133" s="228"/>
      <c r="AB133" s="228"/>
      <c r="AC133" s="228"/>
      <c r="AH133" s="228"/>
      <c r="AI133" s="228"/>
      <c r="AJ133" s="228"/>
    </row>
    <row r="134" spans="6:36" ht="13.5" customHeight="1">
      <c r="F134" s="228"/>
      <c r="G134" s="228"/>
      <c r="H134" s="228"/>
      <c r="M134" s="228"/>
      <c r="N134" s="228"/>
      <c r="O134" s="228"/>
      <c r="T134" s="228"/>
      <c r="U134" s="228"/>
      <c r="V134" s="228"/>
      <c r="AA134" s="228"/>
      <c r="AB134" s="228"/>
      <c r="AC134" s="228"/>
      <c r="AH134" s="228"/>
      <c r="AI134" s="228"/>
      <c r="AJ134" s="228"/>
    </row>
    <row r="135" spans="6:36" ht="13.5" customHeight="1">
      <c r="F135" s="228"/>
      <c r="G135" s="228"/>
      <c r="H135" s="228"/>
      <c r="M135" s="228"/>
      <c r="N135" s="228"/>
      <c r="O135" s="228"/>
      <c r="T135" s="228"/>
      <c r="U135" s="228"/>
      <c r="V135" s="228"/>
      <c r="AA135" s="228"/>
      <c r="AB135" s="228"/>
      <c r="AC135" s="228"/>
      <c r="AH135" s="228"/>
      <c r="AI135" s="228"/>
      <c r="AJ135" s="228"/>
    </row>
    <row r="136" spans="6:36" ht="13.5" customHeight="1">
      <c r="F136" s="228"/>
      <c r="G136" s="228"/>
      <c r="H136" s="228"/>
      <c r="M136" s="228"/>
      <c r="N136" s="228"/>
      <c r="O136" s="228"/>
      <c r="T136" s="228"/>
      <c r="U136" s="228"/>
      <c r="V136" s="228"/>
      <c r="AA136" s="228"/>
      <c r="AB136" s="228"/>
      <c r="AC136" s="228"/>
      <c r="AH136" s="228"/>
      <c r="AI136" s="228"/>
      <c r="AJ136" s="228"/>
    </row>
    <row r="137" spans="6:36" ht="13.5" customHeight="1">
      <c r="F137" s="228"/>
      <c r="G137" s="228"/>
      <c r="H137" s="228"/>
      <c r="M137" s="228"/>
      <c r="N137" s="228"/>
      <c r="O137" s="228"/>
      <c r="T137" s="228"/>
      <c r="U137" s="228"/>
      <c r="V137" s="228"/>
      <c r="AA137" s="228"/>
      <c r="AB137" s="228"/>
      <c r="AC137" s="228"/>
      <c r="AH137" s="228"/>
      <c r="AI137" s="228"/>
      <c r="AJ137" s="228"/>
    </row>
    <row r="138" spans="6:36" ht="13.5" customHeight="1">
      <c r="F138" s="228"/>
      <c r="G138" s="228"/>
      <c r="H138" s="228"/>
      <c r="M138" s="228"/>
      <c r="N138" s="228"/>
      <c r="O138" s="228"/>
      <c r="T138" s="228"/>
      <c r="U138" s="228"/>
      <c r="V138" s="228"/>
      <c r="AA138" s="228"/>
      <c r="AB138" s="228"/>
      <c r="AC138" s="228"/>
      <c r="AH138" s="228"/>
      <c r="AI138" s="228"/>
      <c r="AJ138" s="228"/>
    </row>
    <row r="139" spans="6:36" ht="13.5" customHeight="1">
      <c r="F139" s="228"/>
      <c r="G139" s="228"/>
      <c r="H139" s="228"/>
      <c r="M139" s="228"/>
      <c r="N139" s="228"/>
      <c r="O139" s="228"/>
      <c r="T139" s="228"/>
      <c r="U139" s="228"/>
      <c r="V139" s="228"/>
      <c r="AA139" s="228"/>
      <c r="AB139" s="228"/>
      <c r="AC139" s="228"/>
      <c r="AH139" s="228"/>
      <c r="AI139" s="228"/>
      <c r="AJ139" s="228"/>
    </row>
    <row r="140" spans="6:36" ht="13.5" customHeight="1">
      <c r="F140" s="228"/>
      <c r="G140" s="228"/>
      <c r="H140" s="228"/>
      <c r="M140" s="228"/>
      <c r="N140" s="228"/>
      <c r="O140" s="228"/>
      <c r="T140" s="228"/>
      <c r="U140" s="228"/>
      <c r="V140" s="228"/>
      <c r="AA140" s="228"/>
      <c r="AB140" s="228"/>
      <c r="AC140" s="228"/>
      <c r="AH140" s="228"/>
      <c r="AI140" s="228"/>
      <c r="AJ140" s="228"/>
    </row>
    <row r="141" spans="6:36" ht="13.5" customHeight="1">
      <c r="F141" s="228"/>
      <c r="G141" s="228"/>
      <c r="H141" s="228"/>
      <c r="M141" s="228"/>
      <c r="N141" s="228"/>
      <c r="O141" s="228"/>
      <c r="T141" s="228"/>
      <c r="U141" s="228"/>
      <c r="V141" s="228"/>
      <c r="AA141" s="228"/>
      <c r="AB141" s="228"/>
      <c r="AC141" s="228"/>
      <c r="AH141" s="228"/>
      <c r="AI141" s="228"/>
      <c r="AJ141" s="228"/>
    </row>
    <row r="142" spans="6:36" ht="13.5" customHeight="1">
      <c r="F142" s="228"/>
      <c r="G142" s="228"/>
      <c r="H142" s="228"/>
      <c r="M142" s="228"/>
      <c r="N142" s="228"/>
      <c r="O142" s="228"/>
      <c r="T142" s="228"/>
      <c r="U142" s="228"/>
      <c r="V142" s="228"/>
      <c r="AA142" s="228"/>
      <c r="AB142" s="228"/>
      <c r="AC142" s="228"/>
      <c r="AH142" s="228"/>
      <c r="AI142" s="228"/>
      <c r="AJ142" s="228"/>
    </row>
    <row r="143" spans="6:36" ht="13.5" customHeight="1">
      <c r="F143" s="228"/>
      <c r="G143" s="228"/>
      <c r="H143" s="228"/>
      <c r="M143" s="228"/>
      <c r="N143" s="228"/>
      <c r="O143" s="228"/>
      <c r="T143" s="228"/>
      <c r="U143" s="228"/>
      <c r="V143" s="228"/>
      <c r="AA143" s="228"/>
      <c r="AB143" s="228"/>
      <c r="AC143" s="228"/>
      <c r="AH143" s="228"/>
      <c r="AI143" s="228"/>
      <c r="AJ143" s="228"/>
    </row>
    <row r="144" spans="6:36" ht="13.5" customHeight="1">
      <c r="F144" s="228"/>
      <c r="G144" s="228"/>
      <c r="H144" s="228"/>
      <c r="M144" s="228"/>
      <c r="N144" s="228"/>
      <c r="O144" s="228"/>
      <c r="T144" s="228"/>
      <c r="U144" s="228"/>
      <c r="V144" s="228"/>
      <c r="AA144" s="228"/>
      <c r="AB144" s="228"/>
      <c r="AC144" s="228"/>
      <c r="AH144" s="228"/>
      <c r="AI144" s="228"/>
      <c r="AJ144" s="228"/>
    </row>
    <row r="145" spans="6:36" ht="13.5" customHeight="1">
      <c r="F145" s="228"/>
      <c r="G145" s="228"/>
      <c r="H145" s="228"/>
      <c r="M145" s="228"/>
      <c r="N145" s="228"/>
      <c r="O145" s="228"/>
      <c r="T145" s="228"/>
      <c r="U145" s="228"/>
      <c r="V145" s="228"/>
      <c r="AA145" s="228"/>
      <c r="AB145" s="228"/>
      <c r="AC145" s="228"/>
      <c r="AH145" s="228"/>
      <c r="AI145" s="228"/>
      <c r="AJ145" s="228"/>
    </row>
    <row r="146" spans="6:36" ht="13.5" customHeight="1">
      <c r="F146" s="228"/>
      <c r="G146" s="228"/>
      <c r="H146" s="228"/>
      <c r="M146" s="228"/>
      <c r="N146" s="228"/>
      <c r="O146" s="228"/>
      <c r="T146" s="228"/>
      <c r="U146" s="228"/>
      <c r="V146" s="228"/>
      <c r="AA146" s="228"/>
      <c r="AB146" s="228"/>
      <c r="AC146" s="228"/>
      <c r="AH146" s="228"/>
      <c r="AI146" s="228"/>
      <c r="AJ146" s="228"/>
    </row>
    <row r="147" spans="6:36" ht="13.5" customHeight="1">
      <c r="F147" s="228"/>
      <c r="G147" s="228"/>
      <c r="H147" s="228"/>
      <c r="M147" s="228"/>
      <c r="N147" s="228"/>
      <c r="O147" s="228"/>
      <c r="T147" s="228"/>
      <c r="U147" s="228"/>
      <c r="V147" s="228"/>
      <c r="AA147" s="228"/>
      <c r="AB147" s="228"/>
      <c r="AC147" s="228"/>
      <c r="AH147" s="228"/>
      <c r="AI147" s="228"/>
      <c r="AJ147" s="228"/>
    </row>
    <row r="148" spans="6:36" ht="13.5" customHeight="1">
      <c r="F148" s="228"/>
      <c r="G148" s="228"/>
      <c r="H148" s="228"/>
      <c r="M148" s="228"/>
      <c r="N148" s="228"/>
      <c r="O148" s="228"/>
      <c r="T148" s="228"/>
      <c r="U148" s="228"/>
      <c r="V148" s="228"/>
      <c r="AA148" s="228"/>
      <c r="AB148" s="228"/>
      <c r="AC148" s="228"/>
      <c r="AH148" s="228"/>
      <c r="AI148" s="228"/>
      <c r="AJ148" s="228"/>
    </row>
    <row r="149" spans="6:36" ht="13.5" customHeight="1">
      <c r="F149" s="228"/>
      <c r="G149" s="228"/>
      <c r="H149" s="228"/>
      <c r="M149" s="228"/>
      <c r="N149" s="228"/>
      <c r="O149" s="228"/>
      <c r="T149" s="228"/>
      <c r="U149" s="228"/>
      <c r="V149" s="228"/>
      <c r="AA149" s="228"/>
      <c r="AB149" s="228"/>
      <c r="AC149" s="228"/>
      <c r="AH149" s="228"/>
      <c r="AI149" s="228"/>
      <c r="AJ149" s="228"/>
    </row>
    <row r="150" spans="6:36" ht="13.5" customHeight="1">
      <c r="F150" s="228"/>
      <c r="G150" s="228"/>
      <c r="H150" s="228"/>
      <c r="M150" s="228"/>
      <c r="N150" s="228"/>
      <c r="O150" s="228"/>
      <c r="T150" s="228"/>
      <c r="U150" s="228"/>
      <c r="V150" s="228"/>
      <c r="AA150" s="228"/>
      <c r="AB150" s="228"/>
      <c r="AC150" s="228"/>
      <c r="AH150" s="228"/>
      <c r="AI150" s="228"/>
      <c r="AJ150" s="228"/>
    </row>
    <row r="151" spans="6:36" ht="13.5" customHeight="1">
      <c r="F151" s="228"/>
      <c r="G151" s="228"/>
      <c r="H151" s="228"/>
      <c r="M151" s="228"/>
      <c r="N151" s="228"/>
      <c r="O151" s="228"/>
      <c r="T151" s="228"/>
      <c r="U151" s="228"/>
      <c r="V151" s="228"/>
      <c r="AA151" s="228"/>
      <c r="AB151" s="228"/>
      <c r="AC151" s="228"/>
      <c r="AH151" s="228"/>
      <c r="AI151" s="228"/>
      <c r="AJ151" s="228"/>
    </row>
    <row r="152" spans="6:36" ht="13.5" customHeight="1">
      <c r="F152" s="228"/>
      <c r="G152" s="228"/>
      <c r="H152" s="228"/>
      <c r="M152" s="228"/>
      <c r="N152" s="228"/>
      <c r="O152" s="228"/>
      <c r="T152" s="228"/>
      <c r="U152" s="228"/>
      <c r="V152" s="228"/>
      <c r="AA152" s="228"/>
      <c r="AB152" s="228"/>
      <c r="AC152" s="228"/>
      <c r="AH152" s="228"/>
      <c r="AI152" s="228"/>
      <c r="AJ152" s="228"/>
    </row>
    <row r="153" spans="6:36" ht="13.5" customHeight="1">
      <c r="F153" s="228"/>
      <c r="G153" s="228"/>
      <c r="H153" s="228"/>
      <c r="M153" s="228"/>
      <c r="N153" s="228"/>
      <c r="O153" s="228"/>
      <c r="T153" s="228"/>
      <c r="U153" s="228"/>
      <c r="V153" s="228"/>
      <c r="AA153" s="228"/>
      <c r="AB153" s="228"/>
      <c r="AC153" s="228"/>
      <c r="AH153" s="228"/>
      <c r="AI153" s="228"/>
      <c r="AJ153" s="228"/>
    </row>
    <row r="154" spans="6:36" ht="13.5" customHeight="1">
      <c r="F154" s="228"/>
      <c r="G154" s="228"/>
      <c r="H154" s="228"/>
      <c r="M154" s="228"/>
      <c r="N154" s="228"/>
      <c r="O154" s="228"/>
      <c r="T154" s="228"/>
      <c r="U154" s="228"/>
      <c r="V154" s="228"/>
      <c r="AA154" s="228"/>
      <c r="AB154" s="228"/>
      <c r="AC154" s="228"/>
      <c r="AH154" s="228"/>
      <c r="AI154" s="228"/>
      <c r="AJ154" s="228"/>
    </row>
    <row r="155" spans="6:36" ht="13.5" customHeight="1">
      <c r="F155" s="228"/>
      <c r="G155" s="228"/>
      <c r="H155" s="228"/>
      <c r="M155" s="228"/>
      <c r="N155" s="228"/>
      <c r="O155" s="228"/>
      <c r="T155" s="228"/>
      <c r="U155" s="228"/>
      <c r="V155" s="228"/>
      <c r="AA155" s="228"/>
      <c r="AB155" s="228"/>
      <c r="AC155" s="228"/>
      <c r="AH155" s="228"/>
      <c r="AI155" s="228"/>
      <c r="AJ155" s="228"/>
    </row>
    <row r="156" spans="6:36" ht="13.5" customHeight="1">
      <c r="F156" s="228"/>
      <c r="G156" s="228"/>
      <c r="H156" s="228"/>
      <c r="M156" s="228"/>
      <c r="N156" s="228"/>
      <c r="O156" s="228"/>
      <c r="T156" s="228"/>
      <c r="U156" s="228"/>
      <c r="V156" s="228"/>
      <c r="AA156" s="228"/>
      <c r="AB156" s="228"/>
      <c r="AC156" s="228"/>
      <c r="AH156" s="228"/>
      <c r="AI156" s="228"/>
      <c r="AJ156" s="228"/>
    </row>
    <row r="157" spans="6:36" ht="13.5" customHeight="1">
      <c r="F157" s="228"/>
      <c r="G157" s="228"/>
      <c r="H157" s="228"/>
      <c r="M157" s="228"/>
      <c r="N157" s="228"/>
      <c r="O157" s="228"/>
      <c r="T157" s="228"/>
      <c r="U157" s="228"/>
      <c r="V157" s="228"/>
      <c r="AA157" s="228"/>
      <c r="AB157" s="228"/>
      <c r="AC157" s="228"/>
      <c r="AH157" s="228"/>
      <c r="AI157" s="228"/>
      <c r="AJ157" s="228"/>
    </row>
    <row r="158" spans="6:36" ht="13.5" customHeight="1">
      <c r="F158" s="228"/>
      <c r="G158" s="228"/>
      <c r="H158" s="228"/>
      <c r="M158" s="228"/>
      <c r="N158" s="228"/>
      <c r="O158" s="228"/>
      <c r="T158" s="228"/>
      <c r="U158" s="228"/>
      <c r="V158" s="228"/>
      <c r="AA158" s="228"/>
      <c r="AB158" s="228"/>
      <c r="AC158" s="228"/>
      <c r="AH158" s="228"/>
      <c r="AI158" s="228"/>
      <c r="AJ158" s="228"/>
    </row>
    <row r="159" spans="6:36" ht="13.5" customHeight="1">
      <c r="F159" s="228"/>
      <c r="G159" s="228"/>
      <c r="H159" s="228"/>
      <c r="M159" s="228"/>
      <c r="N159" s="228"/>
      <c r="O159" s="228"/>
      <c r="T159" s="228"/>
      <c r="U159" s="228"/>
      <c r="V159" s="228"/>
      <c r="AA159" s="228"/>
      <c r="AB159" s="228"/>
      <c r="AC159" s="228"/>
      <c r="AH159" s="228"/>
      <c r="AI159" s="228"/>
      <c r="AJ159" s="228"/>
    </row>
    <row r="160" spans="6:36" ht="13.5" customHeight="1">
      <c r="F160" s="228"/>
      <c r="G160" s="228"/>
      <c r="H160" s="228"/>
      <c r="M160" s="228"/>
      <c r="N160" s="228"/>
      <c r="O160" s="228"/>
      <c r="T160" s="228"/>
      <c r="U160" s="228"/>
      <c r="V160" s="228"/>
      <c r="AA160" s="228"/>
      <c r="AB160" s="228"/>
      <c r="AC160" s="228"/>
      <c r="AH160" s="228"/>
      <c r="AI160" s="228"/>
      <c r="AJ160" s="228"/>
    </row>
    <row r="161" spans="6:36" ht="13.5" customHeight="1">
      <c r="F161" s="228"/>
      <c r="G161" s="228"/>
      <c r="H161" s="228"/>
      <c r="M161" s="228"/>
      <c r="N161" s="228"/>
      <c r="O161" s="228"/>
      <c r="T161" s="228"/>
      <c r="U161" s="228"/>
      <c r="V161" s="228"/>
      <c r="AA161" s="228"/>
      <c r="AB161" s="228"/>
      <c r="AC161" s="228"/>
      <c r="AH161" s="228"/>
      <c r="AI161" s="228"/>
      <c r="AJ161" s="228"/>
    </row>
    <row r="162" spans="6:36" ht="13.5" customHeight="1">
      <c r="F162" s="228"/>
      <c r="G162" s="228"/>
      <c r="H162" s="228"/>
      <c r="M162" s="228"/>
      <c r="N162" s="228"/>
      <c r="O162" s="228"/>
      <c r="T162" s="228"/>
      <c r="U162" s="228"/>
      <c r="V162" s="228"/>
      <c r="AA162" s="228"/>
      <c r="AB162" s="228"/>
      <c r="AC162" s="228"/>
      <c r="AH162" s="228"/>
      <c r="AI162" s="228"/>
      <c r="AJ162" s="228"/>
    </row>
    <row r="163" spans="6:36" ht="13.5" customHeight="1">
      <c r="F163" s="228"/>
      <c r="G163" s="228"/>
      <c r="H163" s="228"/>
      <c r="M163" s="228"/>
      <c r="N163" s="228"/>
      <c r="O163" s="228"/>
      <c r="T163" s="228"/>
      <c r="U163" s="228"/>
      <c r="V163" s="228"/>
      <c r="AA163" s="228"/>
      <c r="AB163" s="228"/>
      <c r="AC163" s="228"/>
      <c r="AH163" s="228"/>
      <c r="AI163" s="228"/>
      <c r="AJ163" s="228"/>
    </row>
    <row r="164" spans="6:36" ht="13.5" customHeight="1">
      <c r="F164" s="228"/>
      <c r="G164" s="228"/>
      <c r="H164" s="228"/>
      <c r="M164" s="228"/>
      <c r="N164" s="228"/>
      <c r="O164" s="228"/>
      <c r="T164" s="228"/>
      <c r="U164" s="228"/>
      <c r="V164" s="228"/>
      <c r="AA164" s="228"/>
      <c r="AB164" s="228"/>
      <c r="AC164" s="228"/>
      <c r="AH164" s="228"/>
      <c r="AI164" s="228"/>
      <c r="AJ164" s="228"/>
    </row>
    <row r="165" spans="6:36" ht="13.5" customHeight="1">
      <c r="F165" s="228"/>
      <c r="G165" s="228"/>
      <c r="H165" s="228"/>
      <c r="M165" s="228"/>
      <c r="N165" s="228"/>
      <c r="O165" s="228"/>
      <c r="T165" s="228"/>
      <c r="U165" s="228"/>
      <c r="V165" s="228"/>
      <c r="AA165" s="228"/>
      <c r="AB165" s="228"/>
      <c r="AC165" s="228"/>
      <c r="AH165" s="228"/>
      <c r="AI165" s="228"/>
      <c r="AJ165" s="228"/>
    </row>
    <row r="166" spans="6:36" ht="13.5" customHeight="1">
      <c r="F166" s="228"/>
      <c r="G166" s="228"/>
      <c r="H166" s="228"/>
      <c r="M166" s="228"/>
      <c r="N166" s="228"/>
      <c r="O166" s="228"/>
      <c r="T166" s="228"/>
      <c r="U166" s="228"/>
      <c r="V166" s="228"/>
      <c r="AA166" s="228"/>
      <c r="AB166" s="228"/>
      <c r="AC166" s="228"/>
      <c r="AH166" s="228"/>
      <c r="AI166" s="228"/>
      <c r="AJ166" s="228"/>
    </row>
    <row r="167" spans="6:36" ht="13.5" customHeight="1">
      <c r="F167" s="228"/>
      <c r="G167" s="228"/>
      <c r="H167" s="228"/>
      <c r="M167" s="228"/>
      <c r="N167" s="228"/>
      <c r="O167" s="228"/>
      <c r="T167" s="228"/>
      <c r="U167" s="228"/>
      <c r="V167" s="228"/>
      <c r="AA167" s="228"/>
      <c r="AB167" s="228"/>
      <c r="AC167" s="228"/>
      <c r="AH167" s="228"/>
      <c r="AI167" s="228"/>
      <c r="AJ167" s="228"/>
    </row>
    <row r="168" spans="6:36" ht="13.5" customHeight="1">
      <c r="F168" s="228"/>
      <c r="G168" s="228"/>
      <c r="H168" s="228"/>
      <c r="M168" s="228"/>
      <c r="N168" s="228"/>
      <c r="O168" s="228"/>
      <c r="T168" s="228"/>
      <c r="U168" s="228"/>
      <c r="V168" s="228"/>
      <c r="AA168" s="228"/>
      <c r="AB168" s="228"/>
      <c r="AC168" s="228"/>
      <c r="AH168" s="228"/>
      <c r="AI168" s="228"/>
      <c r="AJ168" s="228"/>
    </row>
    <row r="169" spans="6:36" ht="13.5" customHeight="1">
      <c r="F169" s="228"/>
      <c r="G169" s="228"/>
      <c r="H169" s="228"/>
      <c r="M169" s="228"/>
      <c r="N169" s="228"/>
      <c r="O169" s="228"/>
      <c r="T169" s="228"/>
      <c r="U169" s="228"/>
      <c r="V169" s="228"/>
      <c r="AA169" s="228"/>
      <c r="AB169" s="228"/>
      <c r="AC169" s="228"/>
      <c r="AH169" s="228"/>
      <c r="AI169" s="228"/>
      <c r="AJ169" s="228"/>
    </row>
    <row r="170" spans="6:36" ht="13.5" customHeight="1">
      <c r="F170" s="228"/>
      <c r="G170" s="228"/>
      <c r="H170" s="228"/>
      <c r="M170" s="228"/>
      <c r="N170" s="228"/>
      <c r="O170" s="228"/>
      <c r="T170" s="228"/>
      <c r="U170" s="228"/>
      <c r="V170" s="228"/>
      <c r="AA170" s="228"/>
      <c r="AB170" s="228"/>
      <c r="AC170" s="228"/>
      <c r="AH170" s="228"/>
      <c r="AI170" s="228"/>
      <c r="AJ170" s="228"/>
    </row>
    <row r="171" spans="6:36" ht="13.5" customHeight="1">
      <c r="F171" s="228"/>
      <c r="G171" s="228"/>
      <c r="H171" s="228"/>
      <c r="M171" s="228"/>
      <c r="N171" s="228"/>
      <c r="O171" s="228"/>
      <c r="T171" s="228"/>
      <c r="U171" s="228"/>
      <c r="V171" s="228"/>
      <c r="AA171" s="228"/>
      <c r="AB171" s="228"/>
      <c r="AC171" s="228"/>
      <c r="AH171" s="228"/>
      <c r="AI171" s="228"/>
      <c r="AJ171" s="228"/>
    </row>
    <row r="172" spans="6:36" ht="13.5" customHeight="1">
      <c r="F172" s="228"/>
      <c r="G172" s="228"/>
      <c r="H172" s="228"/>
      <c r="M172" s="228"/>
      <c r="N172" s="228"/>
      <c r="O172" s="228"/>
      <c r="T172" s="228"/>
      <c r="U172" s="228"/>
      <c r="V172" s="228"/>
      <c r="AA172" s="228"/>
      <c r="AB172" s="228"/>
      <c r="AC172" s="228"/>
      <c r="AH172" s="228"/>
      <c r="AI172" s="228"/>
      <c r="AJ172" s="228"/>
    </row>
    <row r="173" spans="6:36" ht="13.5" customHeight="1">
      <c r="F173" s="228"/>
      <c r="G173" s="228"/>
      <c r="H173" s="228"/>
      <c r="M173" s="228"/>
      <c r="N173" s="228"/>
      <c r="O173" s="228"/>
      <c r="T173" s="228"/>
      <c r="U173" s="228"/>
      <c r="V173" s="228"/>
      <c r="AA173" s="228"/>
      <c r="AB173" s="228"/>
      <c r="AC173" s="228"/>
      <c r="AH173" s="228"/>
      <c r="AI173" s="228"/>
      <c r="AJ173" s="228"/>
    </row>
    <row r="174" spans="6:36" ht="13.5" customHeight="1">
      <c r="F174" s="228"/>
      <c r="G174" s="228"/>
      <c r="H174" s="228"/>
      <c r="M174" s="228"/>
      <c r="N174" s="228"/>
      <c r="O174" s="228"/>
      <c r="T174" s="228"/>
      <c r="U174" s="228"/>
      <c r="V174" s="228"/>
      <c r="AA174" s="228"/>
      <c r="AB174" s="228"/>
      <c r="AC174" s="228"/>
      <c r="AH174" s="228"/>
      <c r="AI174" s="228"/>
      <c r="AJ174" s="228"/>
    </row>
    <row r="175" spans="6:36" ht="13.5" customHeight="1">
      <c r="F175" s="228"/>
      <c r="G175" s="228"/>
      <c r="H175" s="228"/>
      <c r="M175" s="228"/>
      <c r="N175" s="228"/>
      <c r="O175" s="228"/>
      <c r="T175" s="228"/>
      <c r="U175" s="228"/>
      <c r="V175" s="228"/>
      <c r="AA175" s="228"/>
      <c r="AB175" s="228"/>
      <c r="AC175" s="228"/>
      <c r="AH175" s="228"/>
      <c r="AI175" s="228"/>
      <c r="AJ175" s="228"/>
    </row>
    <row r="176" spans="6:36" ht="13.5" customHeight="1">
      <c r="F176" s="228"/>
      <c r="G176" s="228"/>
      <c r="H176" s="228"/>
      <c r="M176" s="228"/>
      <c r="N176" s="228"/>
      <c r="O176" s="228"/>
      <c r="T176" s="228"/>
      <c r="U176" s="228"/>
      <c r="V176" s="228"/>
      <c r="AA176" s="228"/>
      <c r="AB176" s="228"/>
      <c r="AC176" s="228"/>
      <c r="AH176" s="228"/>
      <c r="AI176" s="228"/>
      <c r="AJ176" s="228"/>
    </row>
    <row r="177" spans="6:36" ht="13.5" customHeight="1">
      <c r="F177" s="228"/>
      <c r="G177" s="228"/>
      <c r="H177" s="228"/>
      <c r="M177" s="228"/>
      <c r="N177" s="228"/>
      <c r="O177" s="228"/>
      <c r="T177" s="228"/>
      <c r="U177" s="228"/>
      <c r="V177" s="228"/>
      <c r="AA177" s="228"/>
      <c r="AB177" s="228"/>
      <c r="AC177" s="228"/>
      <c r="AH177" s="228"/>
      <c r="AI177" s="228"/>
      <c r="AJ177" s="228"/>
    </row>
    <row r="178" spans="6:36" ht="13.5" customHeight="1">
      <c r="F178" s="228"/>
      <c r="G178" s="228"/>
      <c r="H178" s="228"/>
      <c r="M178" s="228"/>
      <c r="N178" s="228"/>
      <c r="O178" s="228"/>
      <c r="T178" s="228"/>
      <c r="U178" s="228"/>
      <c r="V178" s="228"/>
      <c r="AA178" s="228"/>
      <c r="AB178" s="228"/>
      <c r="AC178" s="228"/>
      <c r="AH178" s="228"/>
      <c r="AI178" s="228"/>
      <c r="AJ178" s="228"/>
    </row>
    <row r="179" spans="6:36" ht="13.5" customHeight="1">
      <c r="F179" s="228"/>
      <c r="G179" s="228"/>
      <c r="H179" s="228"/>
      <c r="M179" s="228"/>
      <c r="N179" s="228"/>
      <c r="O179" s="228"/>
      <c r="T179" s="228"/>
      <c r="U179" s="228"/>
      <c r="V179" s="228"/>
      <c r="AA179" s="228"/>
      <c r="AB179" s="228"/>
      <c r="AC179" s="228"/>
      <c r="AH179" s="228"/>
      <c r="AI179" s="228"/>
      <c r="AJ179" s="228"/>
    </row>
    <row r="180" spans="6:36" ht="13.5" customHeight="1">
      <c r="F180" s="228"/>
      <c r="G180" s="228"/>
      <c r="H180" s="228"/>
      <c r="M180" s="228"/>
      <c r="N180" s="228"/>
      <c r="O180" s="228"/>
      <c r="T180" s="228"/>
      <c r="U180" s="228"/>
      <c r="V180" s="228"/>
      <c r="AA180" s="228"/>
      <c r="AB180" s="228"/>
      <c r="AC180" s="228"/>
      <c r="AH180" s="228"/>
      <c r="AI180" s="228"/>
      <c r="AJ180" s="228"/>
    </row>
    <row r="181" spans="6:36" ht="13.5" customHeight="1">
      <c r="F181" s="228"/>
      <c r="G181" s="228"/>
      <c r="H181" s="228"/>
      <c r="M181" s="228"/>
      <c r="N181" s="228"/>
      <c r="O181" s="228"/>
      <c r="T181" s="228"/>
      <c r="U181" s="228"/>
      <c r="V181" s="228"/>
      <c r="AA181" s="228"/>
      <c r="AB181" s="228"/>
      <c r="AC181" s="228"/>
      <c r="AH181" s="228"/>
      <c r="AI181" s="228"/>
      <c r="AJ181" s="228"/>
    </row>
    <row r="182" spans="6:36" ht="13.5" customHeight="1">
      <c r="F182" s="228"/>
      <c r="G182" s="228"/>
      <c r="H182" s="228"/>
      <c r="M182" s="228"/>
      <c r="N182" s="228"/>
      <c r="O182" s="228"/>
      <c r="T182" s="228"/>
      <c r="U182" s="228"/>
      <c r="V182" s="228"/>
      <c r="AA182" s="228"/>
      <c r="AB182" s="228"/>
      <c r="AC182" s="228"/>
      <c r="AH182" s="228"/>
      <c r="AI182" s="228"/>
      <c r="AJ182" s="228"/>
    </row>
    <row r="183" spans="6:36" ht="13.5" customHeight="1">
      <c r="F183" s="228"/>
      <c r="G183" s="228"/>
      <c r="H183" s="228"/>
      <c r="M183" s="228"/>
      <c r="N183" s="228"/>
      <c r="O183" s="228"/>
      <c r="T183" s="228"/>
      <c r="U183" s="228"/>
      <c r="V183" s="228"/>
      <c r="AA183" s="228"/>
      <c r="AB183" s="228"/>
      <c r="AC183" s="228"/>
      <c r="AH183" s="228"/>
      <c r="AI183" s="228"/>
      <c r="AJ183" s="228"/>
    </row>
    <row r="184" spans="6:36" ht="13.5" customHeight="1">
      <c r="F184" s="228"/>
      <c r="G184" s="228"/>
      <c r="H184" s="228"/>
      <c r="M184" s="228"/>
      <c r="N184" s="228"/>
      <c r="O184" s="228"/>
      <c r="T184" s="228"/>
      <c r="U184" s="228"/>
      <c r="V184" s="228"/>
      <c r="AA184" s="228"/>
      <c r="AB184" s="228"/>
      <c r="AC184" s="228"/>
      <c r="AH184" s="228"/>
      <c r="AI184" s="228"/>
      <c r="AJ184" s="228"/>
    </row>
    <row r="185" spans="6:36" ht="13.5" customHeight="1">
      <c r="F185" s="228"/>
      <c r="G185" s="228"/>
      <c r="H185" s="228"/>
      <c r="M185" s="228"/>
      <c r="N185" s="228"/>
      <c r="O185" s="228"/>
      <c r="T185" s="228"/>
      <c r="U185" s="228"/>
      <c r="V185" s="228"/>
      <c r="AA185" s="228"/>
      <c r="AB185" s="228"/>
      <c r="AC185" s="228"/>
      <c r="AH185" s="228"/>
      <c r="AI185" s="228"/>
      <c r="AJ185" s="228"/>
    </row>
    <row r="186" spans="6:36" ht="13.5" customHeight="1">
      <c r="F186" s="228"/>
      <c r="G186" s="228"/>
      <c r="H186" s="228"/>
      <c r="M186" s="228"/>
      <c r="N186" s="228"/>
      <c r="O186" s="228"/>
      <c r="T186" s="228"/>
      <c r="U186" s="228"/>
      <c r="V186" s="228"/>
      <c r="AA186" s="228"/>
      <c r="AB186" s="228"/>
      <c r="AC186" s="228"/>
      <c r="AH186" s="228"/>
      <c r="AI186" s="228"/>
      <c r="AJ186" s="228"/>
    </row>
    <row r="187" spans="6:36" ht="13.5" customHeight="1">
      <c r="F187" s="228"/>
      <c r="G187" s="228"/>
      <c r="H187" s="228"/>
      <c r="M187" s="228"/>
      <c r="N187" s="228"/>
      <c r="O187" s="228"/>
      <c r="T187" s="228"/>
      <c r="U187" s="228"/>
      <c r="V187" s="228"/>
      <c r="AA187" s="228"/>
      <c r="AB187" s="228"/>
      <c r="AC187" s="228"/>
      <c r="AH187" s="228"/>
      <c r="AI187" s="228"/>
      <c r="AJ187" s="228"/>
    </row>
    <row r="188" spans="6:36" ht="13.5" customHeight="1">
      <c r="F188" s="228"/>
      <c r="G188" s="228"/>
      <c r="H188" s="228"/>
      <c r="M188" s="228"/>
      <c r="N188" s="228"/>
      <c r="O188" s="228"/>
      <c r="T188" s="228"/>
      <c r="U188" s="228"/>
      <c r="V188" s="228"/>
      <c r="AA188" s="228"/>
      <c r="AB188" s="228"/>
      <c r="AC188" s="228"/>
      <c r="AH188" s="228"/>
      <c r="AI188" s="228"/>
      <c r="AJ188" s="228"/>
    </row>
    <row r="189" spans="6:36" ht="13.5" customHeight="1">
      <c r="F189" s="228"/>
      <c r="G189" s="228"/>
      <c r="H189" s="228"/>
      <c r="M189" s="228"/>
      <c r="N189" s="228"/>
      <c r="O189" s="228"/>
      <c r="T189" s="228"/>
      <c r="U189" s="228"/>
      <c r="V189" s="228"/>
      <c r="AA189" s="228"/>
      <c r="AB189" s="228"/>
      <c r="AC189" s="228"/>
      <c r="AH189" s="228"/>
      <c r="AI189" s="228"/>
      <c r="AJ189" s="228"/>
    </row>
    <row r="190" spans="6:36" ht="13.5" customHeight="1">
      <c r="F190" s="228"/>
      <c r="G190" s="228"/>
      <c r="H190" s="228"/>
      <c r="M190" s="228"/>
      <c r="N190" s="228"/>
      <c r="O190" s="228"/>
      <c r="T190" s="228"/>
      <c r="U190" s="228"/>
      <c r="V190" s="228"/>
      <c r="AA190" s="228"/>
      <c r="AB190" s="228"/>
      <c r="AC190" s="228"/>
      <c r="AH190" s="228"/>
      <c r="AI190" s="228"/>
      <c r="AJ190" s="228"/>
    </row>
    <row r="191" spans="6:36" ht="13.5" customHeight="1">
      <c r="F191" s="228"/>
      <c r="G191" s="228"/>
      <c r="H191" s="228"/>
      <c r="M191" s="228"/>
      <c r="N191" s="228"/>
      <c r="O191" s="228"/>
      <c r="T191" s="228"/>
      <c r="U191" s="228"/>
      <c r="V191" s="228"/>
      <c r="AA191" s="228"/>
      <c r="AB191" s="228"/>
      <c r="AC191" s="228"/>
      <c r="AH191" s="228"/>
      <c r="AI191" s="228"/>
      <c r="AJ191" s="228"/>
    </row>
    <row r="192" spans="6:36" ht="13.5" customHeight="1">
      <c r="F192" s="228"/>
      <c r="G192" s="228"/>
      <c r="H192" s="228"/>
      <c r="M192" s="228"/>
      <c r="N192" s="228"/>
      <c r="O192" s="228"/>
      <c r="T192" s="228"/>
      <c r="U192" s="228"/>
      <c r="V192" s="228"/>
      <c r="AA192" s="228"/>
      <c r="AB192" s="228"/>
      <c r="AC192" s="228"/>
      <c r="AH192" s="228"/>
      <c r="AI192" s="228"/>
      <c r="AJ192" s="228"/>
    </row>
    <row r="193" spans="6:36" ht="13.5" customHeight="1">
      <c r="F193" s="228"/>
      <c r="G193" s="228"/>
      <c r="H193" s="228"/>
      <c r="M193" s="228"/>
      <c r="N193" s="228"/>
      <c r="O193" s="228"/>
      <c r="T193" s="228"/>
      <c r="U193" s="228"/>
      <c r="V193" s="228"/>
      <c r="AA193" s="228"/>
      <c r="AB193" s="228"/>
      <c r="AC193" s="228"/>
      <c r="AH193" s="228"/>
      <c r="AI193" s="228"/>
      <c r="AJ193" s="228"/>
    </row>
    <row r="194" spans="6:36" ht="13.5" customHeight="1">
      <c r="F194" s="228"/>
      <c r="G194" s="228"/>
      <c r="H194" s="228"/>
      <c r="M194" s="228"/>
      <c r="N194" s="228"/>
      <c r="O194" s="228"/>
      <c r="T194" s="228"/>
      <c r="U194" s="228"/>
      <c r="V194" s="228"/>
      <c r="AA194" s="228"/>
      <c r="AB194" s="228"/>
      <c r="AC194" s="228"/>
      <c r="AH194" s="228"/>
      <c r="AI194" s="228"/>
      <c r="AJ194" s="228"/>
    </row>
    <row r="195" spans="6:36" ht="13.5" customHeight="1">
      <c r="F195" s="228"/>
      <c r="G195" s="228"/>
      <c r="H195" s="228"/>
      <c r="M195" s="228"/>
      <c r="N195" s="228"/>
      <c r="O195" s="228"/>
      <c r="T195" s="228"/>
      <c r="U195" s="228"/>
      <c r="V195" s="228"/>
      <c r="AA195" s="228"/>
      <c r="AB195" s="228"/>
      <c r="AC195" s="228"/>
      <c r="AH195" s="228"/>
      <c r="AI195" s="228"/>
      <c r="AJ195" s="228"/>
    </row>
    <row r="196" spans="6:36" ht="13.5" customHeight="1">
      <c r="F196" s="228"/>
      <c r="G196" s="228"/>
      <c r="H196" s="228"/>
      <c r="M196" s="228"/>
      <c r="N196" s="228"/>
      <c r="O196" s="228"/>
      <c r="T196" s="228"/>
      <c r="U196" s="228"/>
      <c r="V196" s="228"/>
      <c r="AA196" s="228"/>
      <c r="AB196" s="228"/>
      <c r="AC196" s="228"/>
      <c r="AH196" s="228"/>
      <c r="AI196" s="228"/>
      <c r="AJ196" s="228"/>
    </row>
    <row r="197" spans="6:36" ht="13.5" customHeight="1">
      <c r="F197" s="228"/>
      <c r="G197" s="228"/>
      <c r="H197" s="228"/>
      <c r="M197" s="228"/>
      <c r="N197" s="228"/>
      <c r="O197" s="228"/>
      <c r="T197" s="228"/>
      <c r="U197" s="228"/>
      <c r="V197" s="228"/>
      <c r="AA197" s="228"/>
      <c r="AB197" s="228"/>
      <c r="AC197" s="228"/>
      <c r="AH197" s="228"/>
      <c r="AI197" s="228"/>
      <c r="AJ197" s="228"/>
    </row>
    <row r="198" spans="6:36" ht="13.5" customHeight="1">
      <c r="F198" s="228"/>
      <c r="G198" s="228"/>
      <c r="H198" s="228"/>
      <c r="M198" s="228"/>
      <c r="N198" s="228"/>
      <c r="O198" s="228"/>
      <c r="T198" s="228"/>
      <c r="U198" s="228"/>
      <c r="V198" s="228"/>
      <c r="AA198" s="228"/>
      <c r="AB198" s="228"/>
      <c r="AC198" s="228"/>
      <c r="AH198" s="228"/>
      <c r="AI198" s="228"/>
      <c r="AJ198" s="228"/>
    </row>
    <row r="199" spans="6:36" ht="13.5" customHeight="1">
      <c r="F199" s="228"/>
      <c r="G199" s="228"/>
      <c r="H199" s="228"/>
      <c r="M199" s="228"/>
      <c r="N199" s="228"/>
      <c r="O199" s="228"/>
      <c r="T199" s="228"/>
      <c r="U199" s="228"/>
      <c r="V199" s="228"/>
      <c r="AA199" s="228"/>
      <c r="AB199" s="228"/>
      <c r="AC199" s="228"/>
      <c r="AH199" s="228"/>
      <c r="AI199" s="228"/>
      <c r="AJ199" s="228"/>
    </row>
    <row r="200" spans="6:36" ht="13.5" customHeight="1">
      <c r="F200" s="228"/>
      <c r="G200" s="228"/>
      <c r="H200" s="228"/>
      <c r="M200" s="228"/>
      <c r="N200" s="228"/>
      <c r="O200" s="228"/>
      <c r="T200" s="228"/>
      <c r="U200" s="228"/>
      <c r="V200" s="228"/>
      <c r="AA200" s="228"/>
      <c r="AB200" s="228"/>
      <c r="AC200" s="228"/>
      <c r="AH200" s="228"/>
      <c r="AI200" s="228"/>
      <c r="AJ200" s="228"/>
    </row>
    <row r="201" spans="6:36" ht="13.5" customHeight="1">
      <c r="F201" s="228"/>
      <c r="G201" s="228"/>
      <c r="H201" s="228"/>
      <c r="M201" s="228"/>
      <c r="N201" s="228"/>
      <c r="O201" s="228"/>
      <c r="T201" s="228"/>
      <c r="U201" s="228"/>
      <c r="V201" s="228"/>
      <c r="AA201" s="228"/>
      <c r="AB201" s="228"/>
      <c r="AC201" s="228"/>
      <c r="AH201" s="228"/>
      <c r="AI201" s="228"/>
      <c r="AJ201" s="228"/>
    </row>
    <row r="202" spans="6:36" ht="13.5" customHeight="1">
      <c r="F202" s="228"/>
      <c r="G202" s="228"/>
      <c r="H202" s="228"/>
      <c r="M202" s="228"/>
      <c r="N202" s="228"/>
      <c r="O202" s="228"/>
      <c r="T202" s="228"/>
      <c r="U202" s="228"/>
      <c r="V202" s="228"/>
      <c r="AA202" s="228"/>
      <c r="AB202" s="228"/>
      <c r="AC202" s="228"/>
      <c r="AH202" s="228"/>
      <c r="AI202" s="228"/>
      <c r="AJ202" s="228"/>
    </row>
    <row r="203" spans="6:36" ht="13.5" customHeight="1">
      <c r="F203" s="228"/>
      <c r="G203" s="228"/>
      <c r="H203" s="228"/>
      <c r="M203" s="228"/>
      <c r="N203" s="228"/>
      <c r="O203" s="228"/>
      <c r="T203" s="228"/>
      <c r="U203" s="228"/>
      <c r="V203" s="228"/>
      <c r="AA203" s="228"/>
      <c r="AB203" s="228"/>
      <c r="AC203" s="228"/>
      <c r="AH203" s="228"/>
      <c r="AI203" s="228"/>
      <c r="AJ203" s="228"/>
    </row>
    <row r="204" spans="6:36" ht="13.5" customHeight="1">
      <c r="F204" s="228"/>
      <c r="G204" s="228"/>
      <c r="H204" s="228"/>
      <c r="M204" s="228"/>
      <c r="N204" s="228"/>
      <c r="O204" s="228"/>
      <c r="T204" s="228"/>
      <c r="U204" s="228"/>
      <c r="V204" s="228"/>
      <c r="AA204" s="228"/>
      <c r="AB204" s="228"/>
      <c r="AC204" s="228"/>
      <c r="AH204" s="228"/>
      <c r="AI204" s="228"/>
      <c r="AJ204" s="228"/>
    </row>
    <row r="205" spans="6:36" ht="13.5" customHeight="1">
      <c r="F205" s="228"/>
      <c r="G205" s="228"/>
      <c r="H205" s="228"/>
      <c r="M205" s="228"/>
      <c r="N205" s="228"/>
      <c r="O205" s="228"/>
      <c r="T205" s="228"/>
      <c r="U205" s="228"/>
      <c r="V205" s="228"/>
      <c r="AA205" s="228"/>
      <c r="AB205" s="228"/>
      <c r="AC205" s="228"/>
      <c r="AH205" s="228"/>
      <c r="AI205" s="228"/>
      <c r="AJ205" s="228"/>
    </row>
    <row r="206" spans="6:36" ht="13.5" customHeight="1">
      <c r="F206" s="228"/>
      <c r="G206" s="228"/>
      <c r="H206" s="228"/>
      <c r="M206" s="228"/>
      <c r="N206" s="228"/>
      <c r="O206" s="228"/>
      <c r="T206" s="228"/>
      <c r="U206" s="228"/>
      <c r="V206" s="228"/>
      <c r="AA206" s="228"/>
      <c r="AB206" s="228"/>
      <c r="AC206" s="228"/>
      <c r="AH206" s="228"/>
      <c r="AI206" s="228"/>
      <c r="AJ206" s="228"/>
    </row>
    <row r="207" spans="6:36" ht="13.5" customHeight="1">
      <c r="F207" s="228"/>
      <c r="G207" s="228"/>
      <c r="H207" s="228"/>
      <c r="M207" s="228"/>
      <c r="N207" s="228"/>
      <c r="O207" s="228"/>
      <c r="T207" s="228"/>
      <c r="U207" s="228"/>
      <c r="V207" s="228"/>
      <c r="AA207" s="228"/>
      <c r="AB207" s="228"/>
      <c r="AC207" s="228"/>
      <c r="AH207" s="228"/>
      <c r="AI207" s="228"/>
      <c r="AJ207" s="228"/>
    </row>
    <row r="208" spans="6:36" ht="13.5" customHeight="1">
      <c r="F208" s="228"/>
      <c r="G208" s="228"/>
      <c r="H208" s="228"/>
      <c r="M208" s="228"/>
      <c r="N208" s="228"/>
      <c r="O208" s="228"/>
      <c r="T208" s="228"/>
      <c r="U208" s="228"/>
      <c r="V208" s="228"/>
      <c r="AA208" s="228"/>
      <c r="AB208" s="228"/>
      <c r="AC208" s="228"/>
      <c r="AH208" s="228"/>
      <c r="AI208" s="228"/>
      <c r="AJ208" s="228"/>
    </row>
    <row r="209" spans="6:36" ht="13.5" customHeight="1">
      <c r="F209" s="228"/>
      <c r="G209" s="228"/>
      <c r="H209" s="228"/>
      <c r="M209" s="228"/>
      <c r="N209" s="228"/>
      <c r="O209" s="228"/>
      <c r="T209" s="228"/>
      <c r="U209" s="228"/>
      <c r="V209" s="228"/>
      <c r="AA209" s="228"/>
      <c r="AB209" s="228"/>
      <c r="AC209" s="228"/>
      <c r="AH209" s="228"/>
      <c r="AI209" s="228"/>
      <c r="AJ209" s="228"/>
    </row>
    <row r="210" spans="6:36" ht="13.5" customHeight="1">
      <c r="F210" s="228"/>
      <c r="G210" s="228"/>
      <c r="H210" s="228"/>
      <c r="M210" s="228"/>
      <c r="N210" s="228"/>
      <c r="O210" s="228"/>
      <c r="T210" s="228"/>
      <c r="U210" s="228"/>
      <c r="V210" s="228"/>
      <c r="AA210" s="228"/>
      <c r="AB210" s="228"/>
      <c r="AC210" s="228"/>
      <c r="AH210" s="228"/>
      <c r="AI210" s="228"/>
      <c r="AJ210" s="228"/>
    </row>
    <row r="211" spans="6:36" ht="13.5" customHeight="1">
      <c r="F211" s="228"/>
      <c r="G211" s="228"/>
      <c r="H211" s="228"/>
      <c r="M211" s="228"/>
      <c r="N211" s="228"/>
      <c r="O211" s="228"/>
      <c r="T211" s="228"/>
      <c r="U211" s="228"/>
      <c r="V211" s="228"/>
      <c r="AA211" s="228"/>
      <c r="AB211" s="228"/>
      <c r="AC211" s="228"/>
      <c r="AH211" s="228"/>
      <c r="AI211" s="228"/>
      <c r="AJ211" s="228"/>
    </row>
    <row r="212" spans="6:36" ht="13.5" customHeight="1">
      <c r="F212" s="228"/>
      <c r="G212" s="228"/>
      <c r="H212" s="228"/>
      <c r="M212" s="228"/>
      <c r="N212" s="228"/>
      <c r="O212" s="228"/>
      <c r="T212" s="228"/>
      <c r="U212" s="228"/>
      <c r="V212" s="228"/>
      <c r="AA212" s="228"/>
      <c r="AB212" s="228"/>
      <c r="AC212" s="228"/>
      <c r="AH212" s="228"/>
      <c r="AI212" s="228"/>
      <c r="AJ212" s="228"/>
    </row>
    <row r="213" spans="6:36" ht="13.5" customHeight="1">
      <c r="F213" s="228"/>
      <c r="G213" s="228"/>
      <c r="H213" s="228"/>
      <c r="M213" s="228"/>
      <c r="N213" s="228"/>
      <c r="O213" s="228"/>
      <c r="T213" s="228"/>
      <c r="U213" s="228"/>
      <c r="V213" s="228"/>
      <c r="AA213" s="228"/>
      <c r="AB213" s="228"/>
      <c r="AC213" s="228"/>
      <c r="AH213" s="228"/>
      <c r="AI213" s="228"/>
      <c r="AJ213" s="228"/>
    </row>
    <row r="214" spans="6:36" ht="13.5" customHeight="1">
      <c r="F214" s="228"/>
      <c r="G214" s="228"/>
      <c r="H214" s="228"/>
      <c r="M214" s="228"/>
      <c r="N214" s="228"/>
      <c r="O214" s="228"/>
      <c r="T214" s="228"/>
      <c r="U214" s="228"/>
      <c r="V214" s="228"/>
      <c r="AA214" s="228"/>
      <c r="AB214" s="228"/>
      <c r="AC214" s="228"/>
      <c r="AH214" s="228"/>
      <c r="AI214" s="228"/>
      <c r="AJ214" s="228"/>
    </row>
    <row r="215" spans="6:36" ht="13.5" customHeight="1">
      <c r="F215" s="228"/>
      <c r="G215" s="228"/>
      <c r="H215" s="228"/>
      <c r="M215" s="228"/>
      <c r="N215" s="228"/>
      <c r="O215" s="228"/>
      <c r="T215" s="228"/>
      <c r="U215" s="228"/>
      <c r="V215" s="228"/>
      <c r="AA215" s="228"/>
      <c r="AB215" s="228"/>
      <c r="AC215" s="228"/>
      <c r="AH215" s="228"/>
      <c r="AI215" s="228"/>
      <c r="AJ215" s="228"/>
    </row>
    <row r="216" spans="6:36" ht="13.5" customHeight="1">
      <c r="F216" s="228"/>
      <c r="G216" s="228"/>
      <c r="H216" s="228"/>
      <c r="M216" s="228"/>
      <c r="N216" s="228"/>
      <c r="O216" s="228"/>
      <c r="T216" s="228"/>
      <c r="U216" s="228"/>
      <c r="V216" s="228"/>
      <c r="AA216" s="228"/>
      <c r="AB216" s="228"/>
      <c r="AC216" s="228"/>
      <c r="AH216" s="228"/>
      <c r="AI216" s="228"/>
      <c r="AJ216" s="228"/>
    </row>
    <row r="217" spans="6:36" ht="13.5" customHeight="1">
      <c r="F217" s="228"/>
      <c r="G217" s="228"/>
      <c r="H217" s="228"/>
      <c r="M217" s="228"/>
      <c r="N217" s="228"/>
      <c r="O217" s="228"/>
      <c r="T217" s="228"/>
      <c r="U217" s="228"/>
      <c r="V217" s="228"/>
      <c r="AA217" s="228"/>
      <c r="AB217" s="228"/>
      <c r="AC217" s="228"/>
      <c r="AH217" s="228"/>
      <c r="AI217" s="228"/>
      <c r="AJ217" s="228"/>
    </row>
    <row r="218" spans="6:36" ht="13.5" customHeight="1">
      <c r="F218" s="228"/>
      <c r="G218" s="228"/>
      <c r="H218" s="228"/>
      <c r="M218" s="228"/>
      <c r="N218" s="228"/>
      <c r="O218" s="228"/>
      <c r="T218" s="228"/>
      <c r="U218" s="228"/>
      <c r="V218" s="228"/>
      <c r="AA218" s="228"/>
      <c r="AB218" s="228"/>
      <c r="AC218" s="228"/>
      <c r="AH218" s="228"/>
      <c r="AI218" s="228"/>
      <c r="AJ218" s="228"/>
    </row>
    <row r="219" spans="6:36" ht="13.5" customHeight="1">
      <c r="F219" s="228"/>
      <c r="G219" s="228"/>
      <c r="H219" s="228"/>
      <c r="M219" s="228"/>
      <c r="N219" s="228"/>
      <c r="O219" s="228"/>
      <c r="T219" s="228"/>
      <c r="U219" s="228"/>
      <c r="V219" s="228"/>
      <c r="AA219" s="228"/>
      <c r="AB219" s="228"/>
      <c r="AC219" s="228"/>
      <c r="AH219" s="228"/>
      <c r="AI219" s="228"/>
      <c r="AJ219" s="228"/>
    </row>
    <row r="220" spans="6:36" ht="13.5" customHeight="1">
      <c r="F220" s="228"/>
      <c r="G220" s="228"/>
      <c r="H220" s="228"/>
      <c r="M220" s="228"/>
      <c r="N220" s="228"/>
      <c r="O220" s="228"/>
      <c r="T220" s="228"/>
      <c r="U220" s="228"/>
      <c r="V220" s="228"/>
      <c r="AA220" s="228"/>
      <c r="AB220" s="228"/>
      <c r="AC220" s="228"/>
      <c r="AH220" s="228"/>
      <c r="AI220" s="228"/>
      <c r="AJ220" s="228"/>
    </row>
    <row r="221" spans="6:36" ht="13.5" customHeight="1">
      <c r="F221" s="228"/>
      <c r="G221" s="228"/>
      <c r="H221" s="228"/>
      <c r="M221" s="228"/>
      <c r="N221" s="228"/>
      <c r="O221" s="228"/>
      <c r="T221" s="228"/>
      <c r="U221" s="228"/>
      <c r="V221" s="228"/>
      <c r="AA221" s="228"/>
      <c r="AB221" s="228"/>
      <c r="AC221" s="228"/>
      <c r="AH221" s="228"/>
      <c r="AI221" s="228"/>
      <c r="AJ221" s="228"/>
    </row>
    <row r="222" spans="6:36" ht="13.5" customHeight="1">
      <c r="F222" s="228"/>
      <c r="G222" s="228"/>
      <c r="H222" s="228"/>
      <c r="M222" s="228"/>
      <c r="N222" s="228"/>
      <c r="O222" s="228"/>
      <c r="T222" s="228"/>
      <c r="U222" s="228"/>
      <c r="V222" s="228"/>
      <c r="AA222" s="228"/>
      <c r="AB222" s="228"/>
      <c r="AC222" s="228"/>
      <c r="AH222" s="228"/>
      <c r="AI222" s="228"/>
      <c r="AJ222" s="228"/>
    </row>
    <row r="223" spans="6:36" ht="13.5" customHeight="1">
      <c r="F223" s="228"/>
      <c r="G223" s="228"/>
      <c r="H223" s="228"/>
      <c r="M223" s="228"/>
      <c r="N223" s="228"/>
      <c r="O223" s="228"/>
      <c r="T223" s="228"/>
      <c r="U223" s="228"/>
      <c r="V223" s="228"/>
      <c r="AA223" s="228"/>
      <c r="AB223" s="228"/>
      <c r="AC223" s="228"/>
      <c r="AH223" s="228"/>
      <c r="AI223" s="228"/>
      <c r="AJ223" s="228"/>
    </row>
    <row r="224" spans="6:36" ht="13.5" customHeight="1">
      <c r="F224" s="228"/>
      <c r="G224" s="228"/>
      <c r="H224" s="228"/>
      <c r="M224" s="228"/>
      <c r="N224" s="228"/>
      <c r="O224" s="228"/>
      <c r="T224" s="228"/>
      <c r="U224" s="228"/>
      <c r="V224" s="228"/>
      <c r="AA224" s="228"/>
      <c r="AB224" s="228"/>
      <c r="AC224" s="228"/>
      <c r="AH224" s="228"/>
      <c r="AI224" s="228"/>
      <c r="AJ224" s="228"/>
    </row>
    <row r="225" spans="6:36" ht="13.5" customHeight="1">
      <c r="F225" s="228"/>
      <c r="G225" s="228"/>
      <c r="H225" s="228"/>
      <c r="M225" s="228"/>
      <c r="N225" s="228"/>
      <c r="O225" s="228"/>
      <c r="T225" s="228"/>
      <c r="U225" s="228"/>
      <c r="V225" s="228"/>
      <c r="AA225" s="228"/>
      <c r="AB225" s="228"/>
      <c r="AC225" s="228"/>
      <c r="AH225" s="228"/>
      <c r="AI225" s="228"/>
      <c r="AJ225" s="228"/>
    </row>
    <row r="226" spans="6:36" ht="13.5" customHeight="1">
      <c r="F226" s="228"/>
      <c r="G226" s="228"/>
      <c r="H226" s="228"/>
      <c r="M226" s="228"/>
      <c r="N226" s="228"/>
      <c r="O226" s="228"/>
      <c r="T226" s="228"/>
      <c r="U226" s="228"/>
      <c r="V226" s="228"/>
      <c r="AA226" s="228"/>
      <c r="AB226" s="228"/>
      <c r="AC226" s="228"/>
      <c r="AH226" s="228"/>
      <c r="AI226" s="228"/>
      <c r="AJ226" s="228"/>
    </row>
    <row r="227" spans="6:36" ht="13.5" customHeight="1">
      <c r="F227" s="228"/>
      <c r="G227" s="228"/>
      <c r="H227" s="228"/>
      <c r="M227" s="228"/>
      <c r="N227" s="228"/>
      <c r="O227" s="228"/>
      <c r="T227" s="228"/>
      <c r="U227" s="228"/>
      <c r="V227" s="228"/>
      <c r="AA227" s="228"/>
      <c r="AB227" s="228"/>
      <c r="AC227" s="228"/>
      <c r="AH227" s="228"/>
      <c r="AI227" s="228"/>
      <c r="AJ227" s="228"/>
    </row>
    <row r="228" spans="6:36" ht="13.5" customHeight="1">
      <c r="F228" s="228"/>
      <c r="G228" s="228"/>
      <c r="H228" s="228"/>
      <c r="M228" s="228"/>
      <c r="N228" s="228"/>
      <c r="O228" s="228"/>
      <c r="T228" s="228"/>
      <c r="U228" s="228"/>
      <c r="V228" s="228"/>
      <c r="AA228" s="228"/>
      <c r="AB228" s="228"/>
      <c r="AC228" s="228"/>
      <c r="AH228" s="228"/>
      <c r="AI228" s="228"/>
      <c r="AJ228" s="228"/>
    </row>
    <row r="229" spans="6:36" ht="13.5" customHeight="1">
      <c r="F229" s="228"/>
      <c r="G229" s="228"/>
      <c r="H229" s="228"/>
      <c r="M229" s="228"/>
      <c r="N229" s="228"/>
      <c r="O229" s="228"/>
      <c r="T229" s="228"/>
      <c r="U229" s="228"/>
      <c r="V229" s="228"/>
      <c r="AA229" s="228"/>
      <c r="AB229" s="228"/>
      <c r="AC229" s="228"/>
      <c r="AH229" s="228"/>
      <c r="AI229" s="228"/>
      <c r="AJ229" s="228"/>
    </row>
    <row r="230" spans="6:36" ht="13.5" customHeight="1">
      <c r="F230" s="228"/>
      <c r="G230" s="228"/>
      <c r="H230" s="228"/>
      <c r="M230" s="228"/>
      <c r="N230" s="228"/>
      <c r="O230" s="228"/>
      <c r="T230" s="228"/>
      <c r="U230" s="228"/>
      <c r="V230" s="228"/>
      <c r="AA230" s="228"/>
      <c r="AB230" s="228"/>
      <c r="AC230" s="228"/>
      <c r="AH230" s="228"/>
      <c r="AI230" s="228"/>
      <c r="AJ230" s="228"/>
    </row>
    <row r="231" spans="6:36" ht="13.5" customHeight="1">
      <c r="F231" s="228"/>
      <c r="G231" s="228"/>
      <c r="H231" s="228"/>
      <c r="M231" s="228"/>
      <c r="N231" s="228"/>
      <c r="O231" s="228"/>
      <c r="T231" s="228"/>
      <c r="U231" s="228"/>
      <c r="V231" s="228"/>
      <c r="AA231" s="228"/>
      <c r="AB231" s="228"/>
      <c r="AC231" s="228"/>
      <c r="AH231" s="228"/>
      <c r="AI231" s="228"/>
      <c r="AJ231" s="228"/>
    </row>
    <row r="232" spans="6:36" ht="13.5" customHeight="1">
      <c r="F232" s="228"/>
      <c r="G232" s="228"/>
      <c r="H232" s="228"/>
      <c r="M232" s="228"/>
      <c r="N232" s="228"/>
      <c r="O232" s="228"/>
      <c r="T232" s="228"/>
      <c r="U232" s="228"/>
      <c r="V232" s="228"/>
      <c r="AA232" s="228"/>
      <c r="AB232" s="228"/>
      <c r="AC232" s="228"/>
      <c r="AH232" s="228"/>
      <c r="AI232" s="228"/>
      <c r="AJ232" s="228"/>
    </row>
    <row r="233" spans="6:36" ht="13.5" customHeight="1">
      <c r="F233" s="228"/>
      <c r="G233" s="228"/>
      <c r="H233" s="228"/>
      <c r="M233" s="228"/>
      <c r="N233" s="228"/>
      <c r="O233" s="228"/>
      <c r="T233" s="228"/>
      <c r="U233" s="228"/>
      <c r="V233" s="228"/>
      <c r="AA233" s="228"/>
      <c r="AB233" s="228"/>
      <c r="AC233" s="228"/>
      <c r="AH233" s="228"/>
      <c r="AI233" s="228"/>
      <c r="AJ233" s="228"/>
    </row>
    <row r="234" spans="6:36" ht="13.5" customHeight="1">
      <c r="F234" s="228"/>
      <c r="G234" s="228"/>
      <c r="H234" s="228"/>
      <c r="M234" s="228"/>
      <c r="N234" s="228"/>
      <c r="O234" s="228"/>
      <c r="T234" s="228"/>
      <c r="U234" s="228"/>
      <c r="V234" s="228"/>
      <c r="AA234" s="228"/>
      <c r="AB234" s="228"/>
      <c r="AC234" s="228"/>
      <c r="AH234" s="228"/>
      <c r="AI234" s="228"/>
      <c r="AJ234" s="228"/>
    </row>
    <row r="235" spans="6:36" ht="13.5" customHeight="1">
      <c r="F235" s="228"/>
      <c r="G235" s="228"/>
      <c r="H235" s="228"/>
      <c r="M235" s="228"/>
      <c r="N235" s="228"/>
      <c r="O235" s="228"/>
      <c r="T235" s="228"/>
      <c r="U235" s="228"/>
      <c r="V235" s="228"/>
      <c r="AA235" s="228"/>
      <c r="AB235" s="228"/>
      <c r="AC235" s="228"/>
      <c r="AH235" s="228"/>
      <c r="AI235" s="228"/>
      <c r="AJ235" s="228"/>
    </row>
    <row r="236" spans="6:36" ht="13.5" customHeight="1">
      <c r="F236" s="228"/>
      <c r="G236" s="228"/>
      <c r="H236" s="228"/>
      <c r="M236" s="228"/>
      <c r="N236" s="228"/>
      <c r="O236" s="228"/>
      <c r="T236" s="228"/>
      <c r="U236" s="228"/>
      <c r="V236" s="228"/>
      <c r="AA236" s="228"/>
      <c r="AB236" s="228"/>
      <c r="AC236" s="228"/>
      <c r="AH236" s="228"/>
      <c r="AI236" s="228"/>
      <c r="AJ236" s="228"/>
    </row>
    <row r="237" spans="6:36" ht="13.5" customHeight="1">
      <c r="F237" s="228"/>
      <c r="G237" s="228"/>
      <c r="H237" s="228"/>
      <c r="M237" s="228"/>
      <c r="N237" s="228"/>
      <c r="O237" s="228"/>
      <c r="T237" s="228"/>
      <c r="U237" s="228"/>
      <c r="V237" s="228"/>
      <c r="AA237" s="228"/>
      <c r="AB237" s="228"/>
      <c r="AC237" s="228"/>
      <c r="AH237" s="228"/>
      <c r="AI237" s="228"/>
      <c r="AJ237" s="228"/>
    </row>
    <row r="238" spans="6:36" ht="13.5" customHeight="1">
      <c r="F238" s="228"/>
      <c r="G238" s="228"/>
      <c r="H238" s="228"/>
      <c r="M238" s="228"/>
      <c r="N238" s="228"/>
      <c r="O238" s="228"/>
      <c r="T238" s="228"/>
      <c r="U238" s="228"/>
      <c r="V238" s="228"/>
      <c r="AA238" s="228"/>
      <c r="AB238" s="228"/>
      <c r="AC238" s="228"/>
      <c r="AH238" s="228"/>
      <c r="AI238" s="228"/>
      <c r="AJ238" s="228"/>
    </row>
    <row r="239" spans="6:36" ht="13.5" customHeight="1">
      <c r="F239" s="228"/>
      <c r="G239" s="228"/>
      <c r="H239" s="228"/>
      <c r="M239" s="228"/>
      <c r="N239" s="228"/>
      <c r="O239" s="228"/>
      <c r="T239" s="228"/>
      <c r="U239" s="228"/>
      <c r="V239" s="228"/>
      <c r="AA239" s="228"/>
      <c r="AB239" s="228"/>
      <c r="AC239" s="228"/>
      <c r="AH239" s="228"/>
      <c r="AI239" s="228"/>
      <c r="AJ239" s="228"/>
    </row>
    <row r="240" spans="6:36" ht="13.5" customHeight="1">
      <c r="F240" s="228"/>
      <c r="G240" s="228"/>
      <c r="H240" s="228"/>
      <c r="M240" s="228"/>
      <c r="N240" s="228"/>
      <c r="O240" s="228"/>
      <c r="T240" s="228"/>
      <c r="U240" s="228"/>
      <c r="V240" s="228"/>
      <c r="AA240" s="228"/>
      <c r="AB240" s="228"/>
      <c r="AC240" s="228"/>
      <c r="AH240" s="228"/>
      <c r="AI240" s="228"/>
      <c r="AJ240" s="228"/>
    </row>
    <row r="241" spans="6:36" ht="13.5" customHeight="1">
      <c r="F241" s="228"/>
      <c r="G241" s="228"/>
      <c r="H241" s="228"/>
      <c r="M241" s="228"/>
      <c r="N241" s="228"/>
      <c r="O241" s="228"/>
      <c r="T241" s="228"/>
      <c r="U241" s="228"/>
      <c r="V241" s="228"/>
      <c r="AA241" s="228"/>
      <c r="AB241" s="228"/>
      <c r="AC241" s="228"/>
      <c r="AH241" s="228"/>
      <c r="AI241" s="228"/>
      <c r="AJ241" s="228"/>
    </row>
    <row r="242" spans="6:36" ht="13.5" customHeight="1">
      <c r="F242" s="228"/>
      <c r="G242" s="228"/>
      <c r="H242" s="228"/>
      <c r="M242" s="228"/>
      <c r="N242" s="228"/>
      <c r="O242" s="228"/>
      <c r="T242" s="228"/>
      <c r="U242" s="228"/>
      <c r="V242" s="228"/>
      <c r="AA242" s="228"/>
      <c r="AB242" s="228"/>
      <c r="AC242" s="228"/>
      <c r="AH242" s="228"/>
      <c r="AI242" s="228"/>
      <c r="AJ242" s="228"/>
    </row>
    <row r="243" spans="6:36" ht="13.5" customHeight="1">
      <c r="F243" s="228"/>
      <c r="G243" s="228"/>
      <c r="H243" s="228"/>
      <c r="M243" s="228"/>
      <c r="N243" s="228"/>
      <c r="O243" s="228"/>
      <c r="T243" s="228"/>
      <c r="U243" s="228"/>
      <c r="V243" s="228"/>
      <c r="AA243" s="228"/>
      <c r="AB243" s="228"/>
      <c r="AC243" s="228"/>
      <c r="AH243" s="228"/>
      <c r="AI243" s="228"/>
      <c r="AJ243" s="228"/>
    </row>
    <row r="244" spans="6:36" ht="13.5" customHeight="1">
      <c r="F244" s="228"/>
      <c r="G244" s="228"/>
      <c r="H244" s="228"/>
      <c r="M244" s="228"/>
      <c r="N244" s="228"/>
      <c r="O244" s="228"/>
      <c r="T244" s="228"/>
      <c r="U244" s="228"/>
      <c r="V244" s="228"/>
      <c r="AA244" s="228"/>
      <c r="AB244" s="228"/>
      <c r="AC244" s="228"/>
      <c r="AH244" s="228"/>
      <c r="AI244" s="228"/>
      <c r="AJ244" s="228"/>
    </row>
    <row r="245" spans="6:36" ht="13.5" customHeight="1">
      <c r="F245" s="228"/>
      <c r="G245" s="228"/>
      <c r="H245" s="228"/>
      <c r="M245" s="228"/>
      <c r="N245" s="228"/>
      <c r="O245" s="228"/>
      <c r="T245" s="228"/>
      <c r="U245" s="228"/>
      <c r="V245" s="228"/>
      <c r="AA245" s="228"/>
      <c r="AB245" s="228"/>
      <c r="AC245" s="228"/>
      <c r="AH245" s="228"/>
      <c r="AI245" s="228"/>
      <c r="AJ245" s="228"/>
    </row>
    <row r="246" spans="6:36" ht="13.5" customHeight="1">
      <c r="F246" s="228"/>
      <c r="G246" s="228"/>
      <c r="H246" s="228"/>
      <c r="M246" s="228"/>
      <c r="N246" s="228"/>
      <c r="O246" s="228"/>
      <c r="T246" s="228"/>
      <c r="U246" s="228"/>
      <c r="V246" s="228"/>
      <c r="AA246" s="228"/>
      <c r="AB246" s="228"/>
      <c r="AC246" s="228"/>
      <c r="AH246" s="228"/>
      <c r="AI246" s="228"/>
      <c r="AJ246" s="228"/>
    </row>
    <row r="247" spans="6:36" ht="13.5" customHeight="1">
      <c r="F247" s="228"/>
      <c r="G247" s="228"/>
      <c r="H247" s="228"/>
      <c r="M247" s="228"/>
      <c r="N247" s="228"/>
      <c r="O247" s="228"/>
      <c r="T247" s="228"/>
      <c r="U247" s="228"/>
      <c r="V247" s="228"/>
      <c r="AA247" s="228"/>
      <c r="AB247" s="228"/>
      <c r="AC247" s="228"/>
      <c r="AH247" s="228"/>
      <c r="AI247" s="228"/>
      <c r="AJ247" s="228"/>
    </row>
    <row r="248" spans="6:36" ht="13.5" customHeight="1">
      <c r="F248" s="228"/>
      <c r="G248" s="228"/>
      <c r="H248" s="228"/>
      <c r="M248" s="228"/>
      <c r="N248" s="228"/>
      <c r="O248" s="228"/>
      <c r="T248" s="228"/>
      <c r="U248" s="228"/>
      <c r="V248" s="228"/>
      <c r="AA248" s="228"/>
      <c r="AB248" s="228"/>
      <c r="AC248" s="228"/>
      <c r="AH248" s="228"/>
      <c r="AI248" s="228"/>
      <c r="AJ248" s="228"/>
    </row>
    <row r="249" spans="6:36" ht="13.5" customHeight="1">
      <c r="F249" s="228"/>
      <c r="G249" s="228"/>
      <c r="H249" s="228"/>
      <c r="M249" s="228"/>
      <c r="N249" s="228"/>
      <c r="O249" s="228"/>
      <c r="T249" s="228"/>
      <c r="U249" s="228"/>
      <c r="V249" s="228"/>
      <c r="AA249" s="228"/>
      <c r="AB249" s="228"/>
      <c r="AC249" s="228"/>
      <c r="AH249" s="228"/>
      <c r="AI249" s="228"/>
      <c r="AJ249" s="228"/>
    </row>
    <row r="250" spans="6:36" ht="13.5" customHeight="1">
      <c r="F250" s="228"/>
      <c r="G250" s="228"/>
      <c r="H250" s="228"/>
      <c r="M250" s="228"/>
      <c r="N250" s="228"/>
      <c r="O250" s="228"/>
      <c r="T250" s="228"/>
      <c r="U250" s="228"/>
      <c r="V250" s="228"/>
      <c r="AA250" s="228"/>
      <c r="AB250" s="228"/>
      <c r="AC250" s="228"/>
      <c r="AH250" s="228"/>
      <c r="AI250" s="228"/>
      <c r="AJ250" s="228"/>
    </row>
    <row r="251" spans="6:36" ht="13.5" customHeight="1">
      <c r="F251" s="228"/>
      <c r="G251" s="228"/>
      <c r="H251" s="228"/>
      <c r="M251" s="228"/>
      <c r="N251" s="228"/>
      <c r="O251" s="228"/>
      <c r="T251" s="228"/>
      <c r="U251" s="228"/>
      <c r="V251" s="228"/>
      <c r="AA251" s="228"/>
      <c r="AB251" s="228"/>
      <c r="AC251" s="228"/>
      <c r="AH251" s="228"/>
      <c r="AI251" s="228"/>
      <c r="AJ251" s="228"/>
    </row>
    <row r="252" spans="6:36" ht="13.5" customHeight="1">
      <c r="F252" s="228"/>
      <c r="G252" s="228"/>
      <c r="H252" s="228"/>
      <c r="M252" s="228"/>
      <c r="N252" s="228"/>
      <c r="O252" s="228"/>
      <c r="T252" s="228"/>
      <c r="U252" s="228"/>
      <c r="V252" s="228"/>
      <c r="AA252" s="228"/>
      <c r="AB252" s="228"/>
      <c r="AC252" s="228"/>
      <c r="AH252" s="228"/>
      <c r="AI252" s="228"/>
      <c r="AJ252" s="228"/>
    </row>
    <row r="253" spans="6:36" ht="13.5" customHeight="1">
      <c r="F253" s="228"/>
      <c r="G253" s="228"/>
      <c r="H253" s="228"/>
      <c r="M253" s="228"/>
      <c r="N253" s="228"/>
      <c r="O253" s="228"/>
      <c r="T253" s="228"/>
      <c r="U253" s="228"/>
      <c r="V253" s="228"/>
      <c r="AA253" s="228"/>
      <c r="AB253" s="228"/>
      <c r="AC253" s="228"/>
      <c r="AH253" s="228"/>
      <c r="AI253" s="228"/>
      <c r="AJ253" s="228"/>
    </row>
    <row r="254" spans="6:36" ht="13.5" customHeight="1">
      <c r="F254" s="228"/>
      <c r="G254" s="228"/>
      <c r="H254" s="228"/>
      <c r="M254" s="228"/>
      <c r="N254" s="228"/>
      <c r="O254" s="228"/>
      <c r="T254" s="228"/>
      <c r="U254" s="228"/>
      <c r="V254" s="228"/>
      <c r="AA254" s="228"/>
      <c r="AB254" s="228"/>
      <c r="AC254" s="228"/>
      <c r="AH254" s="228"/>
      <c r="AI254" s="228"/>
      <c r="AJ254" s="228"/>
    </row>
    <row r="255" spans="6:36" ht="13.5" customHeight="1">
      <c r="F255" s="228"/>
      <c r="G255" s="228"/>
      <c r="H255" s="228"/>
      <c r="M255" s="228"/>
      <c r="N255" s="228"/>
      <c r="O255" s="228"/>
      <c r="T255" s="228"/>
      <c r="U255" s="228"/>
      <c r="V255" s="228"/>
      <c r="AA255" s="228"/>
      <c r="AB255" s="228"/>
      <c r="AC255" s="228"/>
      <c r="AH255" s="228"/>
      <c r="AI255" s="228"/>
      <c r="AJ255" s="228"/>
    </row>
    <row r="256" spans="6:36" ht="13.5" customHeight="1">
      <c r="F256" s="228"/>
      <c r="G256" s="228"/>
      <c r="H256" s="228"/>
      <c r="M256" s="228"/>
      <c r="N256" s="228"/>
      <c r="O256" s="228"/>
      <c r="T256" s="228"/>
      <c r="U256" s="228"/>
      <c r="V256" s="228"/>
      <c r="AA256" s="228"/>
      <c r="AB256" s="228"/>
      <c r="AC256" s="228"/>
      <c r="AH256" s="228"/>
      <c r="AI256" s="228"/>
      <c r="AJ256" s="228"/>
    </row>
    <row r="257" spans="6:36" ht="13.5" customHeight="1">
      <c r="F257" s="228"/>
      <c r="G257" s="228"/>
      <c r="H257" s="228"/>
      <c r="M257" s="228"/>
      <c r="N257" s="228"/>
      <c r="O257" s="228"/>
      <c r="T257" s="228"/>
      <c r="U257" s="228"/>
      <c r="V257" s="228"/>
      <c r="AA257" s="228"/>
      <c r="AB257" s="228"/>
      <c r="AC257" s="228"/>
      <c r="AH257" s="228"/>
      <c r="AI257" s="228"/>
      <c r="AJ257" s="228"/>
    </row>
    <row r="258" spans="6:36" ht="13.5" customHeight="1">
      <c r="F258" s="228"/>
      <c r="G258" s="228"/>
      <c r="H258" s="228"/>
      <c r="M258" s="228"/>
      <c r="N258" s="228"/>
      <c r="O258" s="228"/>
      <c r="T258" s="228"/>
      <c r="U258" s="228"/>
      <c r="V258" s="228"/>
      <c r="AA258" s="228"/>
      <c r="AB258" s="228"/>
      <c r="AC258" s="228"/>
      <c r="AH258" s="228"/>
      <c r="AI258" s="228"/>
      <c r="AJ258" s="228"/>
    </row>
    <row r="259" spans="6:36" ht="13.5" customHeight="1">
      <c r="F259" s="228"/>
      <c r="G259" s="228"/>
      <c r="H259" s="228"/>
      <c r="M259" s="228"/>
      <c r="N259" s="228"/>
      <c r="O259" s="228"/>
      <c r="T259" s="228"/>
      <c r="U259" s="228"/>
      <c r="V259" s="228"/>
      <c r="AA259" s="228"/>
      <c r="AB259" s="228"/>
      <c r="AC259" s="228"/>
      <c r="AH259" s="228"/>
      <c r="AI259" s="228"/>
      <c r="AJ259" s="228"/>
    </row>
    <row r="260" spans="6:36" ht="13.5" customHeight="1">
      <c r="F260" s="228"/>
      <c r="G260" s="228"/>
      <c r="H260" s="228"/>
      <c r="M260" s="228"/>
      <c r="N260" s="228"/>
      <c r="O260" s="228"/>
      <c r="T260" s="228"/>
      <c r="U260" s="228"/>
      <c r="V260" s="228"/>
      <c r="AA260" s="228"/>
      <c r="AB260" s="228"/>
      <c r="AC260" s="228"/>
      <c r="AH260" s="228"/>
      <c r="AI260" s="228"/>
      <c r="AJ260" s="228"/>
    </row>
    <row r="261" spans="6:36" ht="13.5" customHeight="1">
      <c r="F261" s="228"/>
      <c r="G261" s="228"/>
      <c r="H261" s="228"/>
      <c r="M261" s="228"/>
      <c r="N261" s="228"/>
      <c r="O261" s="228"/>
      <c r="T261" s="228"/>
      <c r="U261" s="228"/>
      <c r="V261" s="228"/>
      <c r="AA261" s="228"/>
      <c r="AB261" s="228"/>
      <c r="AC261" s="228"/>
      <c r="AH261" s="228"/>
      <c r="AI261" s="228"/>
      <c r="AJ261" s="228"/>
    </row>
    <row r="262" spans="6:36" ht="13.5" customHeight="1">
      <c r="F262" s="228"/>
      <c r="G262" s="228"/>
      <c r="H262" s="228"/>
      <c r="M262" s="228"/>
      <c r="N262" s="228"/>
      <c r="O262" s="228"/>
      <c r="T262" s="228"/>
      <c r="U262" s="228"/>
      <c r="V262" s="228"/>
      <c r="AA262" s="228"/>
      <c r="AB262" s="228"/>
      <c r="AC262" s="228"/>
      <c r="AH262" s="228"/>
      <c r="AI262" s="228"/>
      <c r="AJ262" s="228"/>
    </row>
    <row r="263" spans="6:36" ht="13.5" customHeight="1">
      <c r="F263" s="228"/>
      <c r="G263" s="228"/>
      <c r="H263" s="228"/>
      <c r="M263" s="228"/>
      <c r="N263" s="228"/>
      <c r="O263" s="228"/>
      <c r="T263" s="228"/>
      <c r="U263" s="228"/>
      <c r="V263" s="228"/>
      <c r="AA263" s="228"/>
      <c r="AB263" s="228"/>
      <c r="AC263" s="228"/>
      <c r="AH263" s="228"/>
      <c r="AI263" s="228"/>
      <c r="AJ263" s="228"/>
    </row>
    <row r="264" spans="6:36" ht="13.5" customHeight="1">
      <c r="F264" s="228"/>
      <c r="G264" s="228"/>
      <c r="H264" s="228"/>
      <c r="M264" s="228"/>
      <c r="N264" s="228"/>
      <c r="O264" s="228"/>
      <c r="T264" s="228"/>
      <c r="U264" s="228"/>
      <c r="V264" s="228"/>
      <c r="AA264" s="228"/>
      <c r="AB264" s="228"/>
      <c r="AC264" s="228"/>
      <c r="AH264" s="228"/>
      <c r="AI264" s="228"/>
      <c r="AJ264" s="228"/>
    </row>
    <row r="265" spans="6:36" ht="13.5" customHeight="1">
      <c r="F265" s="228"/>
      <c r="G265" s="228"/>
      <c r="H265" s="228"/>
      <c r="M265" s="228"/>
      <c r="N265" s="228"/>
      <c r="O265" s="228"/>
      <c r="T265" s="228"/>
      <c r="U265" s="228"/>
      <c r="V265" s="228"/>
      <c r="AA265" s="228"/>
      <c r="AB265" s="228"/>
      <c r="AC265" s="228"/>
      <c r="AH265" s="228"/>
      <c r="AI265" s="228"/>
      <c r="AJ265" s="228"/>
    </row>
    <row r="266" spans="6:36" ht="13.5" customHeight="1">
      <c r="F266" s="228"/>
      <c r="G266" s="228"/>
      <c r="H266" s="228"/>
      <c r="M266" s="228"/>
      <c r="N266" s="228"/>
      <c r="O266" s="228"/>
      <c r="T266" s="228"/>
      <c r="U266" s="228"/>
      <c r="V266" s="228"/>
      <c r="AA266" s="228"/>
      <c r="AB266" s="228"/>
      <c r="AC266" s="228"/>
      <c r="AH266" s="228"/>
      <c r="AI266" s="228"/>
      <c r="AJ266" s="228"/>
    </row>
    <row r="267" spans="6:36" ht="13.5" customHeight="1">
      <c r="F267" s="228"/>
      <c r="G267" s="228"/>
      <c r="H267" s="228"/>
      <c r="M267" s="228"/>
      <c r="N267" s="228"/>
      <c r="O267" s="228"/>
      <c r="T267" s="228"/>
      <c r="U267" s="228"/>
      <c r="V267" s="228"/>
      <c r="AA267" s="228"/>
      <c r="AB267" s="228"/>
      <c r="AC267" s="228"/>
      <c r="AH267" s="228"/>
      <c r="AI267" s="228"/>
      <c r="AJ267" s="228"/>
    </row>
    <row r="268" spans="6:36" ht="13.5" customHeight="1">
      <c r="F268" s="228"/>
      <c r="G268" s="228"/>
      <c r="H268" s="228"/>
      <c r="M268" s="228"/>
      <c r="N268" s="228"/>
      <c r="O268" s="228"/>
      <c r="T268" s="228"/>
      <c r="U268" s="228"/>
      <c r="V268" s="228"/>
      <c r="AA268" s="228"/>
      <c r="AB268" s="228"/>
      <c r="AC268" s="228"/>
      <c r="AH268" s="228"/>
      <c r="AI268" s="228"/>
      <c r="AJ268" s="228"/>
    </row>
    <row r="269" spans="6:36" ht="13.5" customHeight="1">
      <c r="F269" s="228"/>
      <c r="G269" s="228"/>
      <c r="H269" s="228"/>
      <c r="M269" s="228"/>
      <c r="N269" s="228"/>
      <c r="O269" s="228"/>
      <c r="T269" s="228"/>
      <c r="U269" s="228"/>
      <c r="V269" s="228"/>
      <c r="AA269" s="228"/>
      <c r="AB269" s="228"/>
      <c r="AC269" s="228"/>
      <c r="AH269" s="228"/>
      <c r="AI269" s="228"/>
      <c r="AJ269" s="228"/>
    </row>
    <row r="270" spans="6:36" ht="13.5" customHeight="1">
      <c r="F270" s="228"/>
      <c r="G270" s="228"/>
      <c r="H270" s="228"/>
      <c r="M270" s="228"/>
      <c r="N270" s="228"/>
      <c r="O270" s="228"/>
      <c r="T270" s="228"/>
      <c r="U270" s="228"/>
      <c r="V270" s="228"/>
      <c r="AA270" s="228"/>
      <c r="AB270" s="228"/>
      <c r="AC270" s="228"/>
      <c r="AH270" s="228"/>
      <c r="AI270" s="228"/>
      <c r="AJ270" s="228"/>
    </row>
    <row r="271" spans="6:36" ht="13.5" customHeight="1">
      <c r="F271" s="228"/>
      <c r="G271" s="228"/>
      <c r="H271" s="228"/>
      <c r="M271" s="228"/>
      <c r="N271" s="228"/>
      <c r="O271" s="228"/>
      <c r="T271" s="228"/>
      <c r="U271" s="228"/>
      <c r="V271" s="228"/>
      <c r="AA271" s="228"/>
      <c r="AB271" s="228"/>
      <c r="AC271" s="228"/>
      <c r="AH271" s="228"/>
      <c r="AI271" s="228"/>
      <c r="AJ271" s="228"/>
    </row>
    <row r="272" spans="6:36" ht="13.5" customHeight="1">
      <c r="F272" s="228"/>
      <c r="G272" s="228"/>
      <c r="H272" s="228"/>
      <c r="M272" s="228"/>
      <c r="N272" s="228"/>
      <c r="O272" s="228"/>
      <c r="T272" s="228"/>
      <c r="U272" s="228"/>
      <c r="V272" s="228"/>
      <c r="AA272" s="228"/>
      <c r="AB272" s="228"/>
      <c r="AC272" s="228"/>
      <c r="AH272" s="228"/>
      <c r="AI272" s="228"/>
      <c r="AJ272" s="228"/>
    </row>
    <row r="273" spans="6:36" ht="13.5" customHeight="1">
      <c r="F273" s="228"/>
      <c r="G273" s="228"/>
      <c r="H273" s="228"/>
      <c r="M273" s="228"/>
      <c r="N273" s="228"/>
      <c r="O273" s="228"/>
      <c r="T273" s="228"/>
      <c r="U273" s="228"/>
      <c r="V273" s="228"/>
      <c r="AA273" s="228"/>
      <c r="AB273" s="228"/>
      <c r="AC273" s="228"/>
      <c r="AH273" s="228"/>
      <c r="AI273" s="228"/>
      <c r="AJ273" s="228"/>
    </row>
    <row r="274" spans="6:36" ht="13.5" customHeight="1">
      <c r="F274" s="228"/>
      <c r="G274" s="228"/>
      <c r="H274" s="228"/>
      <c r="M274" s="228"/>
      <c r="N274" s="228"/>
      <c r="O274" s="228"/>
      <c r="T274" s="228"/>
      <c r="U274" s="228"/>
      <c r="V274" s="228"/>
      <c r="AA274" s="228"/>
      <c r="AB274" s="228"/>
      <c r="AC274" s="228"/>
      <c r="AH274" s="228"/>
      <c r="AI274" s="228"/>
      <c r="AJ274" s="228"/>
    </row>
    <row r="275" spans="6:36" ht="13.5" customHeight="1">
      <c r="F275" s="228"/>
      <c r="G275" s="228"/>
      <c r="H275" s="228"/>
      <c r="M275" s="228"/>
      <c r="N275" s="228"/>
      <c r="O275" s="228"/>
      <c r="T275" s="228"/>
      <c r="U275" s="228"/>
      <c r="V275" s="228"/>
      <c r="AA275" s="228"/>
      <c r="AB275" s="228"/>
      <c r="AC275" s="228"/>
      <c r="AH275" s="228"/>
      <c r="AI275" s="228"/>
      <c r="AJ275" s="228"/>
    </row>
    <row r="276" spans="6:36" ht="13.5" customHeight="1">
      <c r="F276" s="228"/>
      <c r="G276" s="228"/>
      <c r="H276" s="228"/>
      <c r="M276" s="228"/>
      <c r="N276" s="228"/>
      <c r="O276" s="228"/>
      <c r="T276" s="228"/>
      <c r="U276" s="228"/>
      <c r="V276" s="228"/>
      <c r="AA276" s="228"/>
      <c r="AB276" s="228"/>
      <c r="AC276" s="228"/>
      <c r="AH276" s="228"/>
      <c r="AI276" s="228"/>
      <c r="AJ276" s="228"/>
    </row>
    <row r="277" spans="6:36" ht="13.5" customHeight="1">
      <c r="F277" s="228"/>
      <c r="G277" s="228"/>
      <c r="H277" s="228"/>
      <c r="M277" s="228"/>
      <c r="N277" s="228"/>
      <c r="O277" s="228"/>
      <c r="T277" s="228"/>
      <c r="U277" s="228"/>
      <c r="V277" s="228"/>
      <c r="AA277" s="228"/>
      <c r="AB277" s="228"/>
      <c r="AC277" s="228"/>
      <c r="AH277" s="228"/>
      <c r="AI277" s="228"/>
      <c r="AJ277" s="228"/>
    </row>
    <row r="278" spans="6:36" ht="13.5" customHeight="1">
      <c r="F278" s="228"/>
      <c r="G278" s="228"/>
      <c r="H278" s="228"/>
      <c r="M278" s="228"/>
      <c r="N278" s="228"/>
      <c r="O278" s="228"/>
      <c r="T278" s="228"/>
      <c r="U278" s="228"/>
      <c r="V278" s="228"/>
      <c r="AA278" s="228"/>
      <c r="AB278" s="228"/>
      <c r="AC278" s="228"/>
      <c r="AH278" s="228"/>
      <c r="AI278" s="228"/>
      <c r="AJ278" s="228"/>
    </row>
    <row r="279" spans="6:36" ht="13.5" customHeight="1">
      <c r="F279" s="228"/>
      <c r="G279" s="228"/>
      <c r="H279" s="228"/>
      <c r="M279" s="228"/>
      <c r="N279" s="228"/>
      <c r="O279" s="228"/>
      <c r="T279" s="228"/>
      <c r="U279" s="228"/>
      <c r="V279" s="228"/>
      <c r="AA279" s="228"/>
      <c r="AB279" s="228"/>
      <c r="AC279" s="228"/>
      <c r="AH279" s="228"/>
      <c r="AI279" s="228"/>
      <c r="AJ279" s="228"/>
    </row>
    <row r="280" spans="6:36" ht="13.5" customHeight="1">
      <c r="F280" s="228"/>
      <c r="G280" s="228"/>
      <c r="H280" s="228"/>
      <c r="M280" s="228"/>
      <c r="N280" s="228"/>
      <c r="O280" s="228"/>
      <c r="T280" s="228"/>
      <c r="U280" s="228"/>
      <c r="V280" s="228"/>
      <c r="AA280" s="228"/>
      <c r="AB280" s="228"/>
      <c r="AC280" s="228"/>
      <c r="AH280" s="228"/>
      <c r="AI280" s="228"/>
      <c r="AJ280" s="228"/>
    </row>
    <row r="281" spans="6:36" ht="13.5" customHeight="1">
      <c r="F281" s="228"/>
      <c r="G281" s="228"/>
      <c r="H281" s="228"/>
      <c r="M281" s="228"/>
      <c r="N281" s="228"/>
      <c r="O281" s="228"/>
      <c r="T281" s="228"/>
      <c r="U281" s="228"/>
      <c r="V281" s="228"/>
      <c r="AA281" s="228"/>
      <c r="AB281" s="228"/>
      <c r="AC281" s="228"/>
      <c r="AH281" s="228"/>
      <c r="AI281" s="228"/>
      <c r="AJ281" s="228"/>
    </row>
    <row r="282" spans="6:36" ht="13.5" customHeight="1">
      <c r="F282" s="228"/>
      <c r="G282" s="228"/>
      <c r="H282" s="228"/>
      <c r="M282" s="228"/>
      <c r="N282" s="228"/>
      <c r="O282" s="228"/>
      <c r="T282" s="228"/>
      <c r="U282" s="228"/>
      <c r="V282" s="228"/>
      <c r="AA282" s="228"/>
      <c r="AB282" s="228"/>
      <c r="AC282" s="228"/>
      <c r="AH282" s="228"/>
      <c r="AI282" s="228"/>
      <c r="AJ282" s="228"/>
    </row>
    <row r="283" spans="6:36" ht="13.5" customHeight="1">
      <c r="F283" s="228"/>
      <c r="G283" s="228"/>
      <c r="H283" s="228"/>
      <c r="M283" s="228"/>
      <c r="N283" s="228"/>
      <c r="O283" s="228"/>
      <c r="T283" s="228"/>
      <c r="U283" s="228"/>
      <c r="V283" s="228"/>
      <c r="AA283" s="228"/>
      <c r="AB283" s="228"/>
      <c r="AC283" s="228"/>
      <c r="AH283" s="228"/>
      <c r="AI283" s="228"/>
      <c r="AJ283" s="228"/>
    </row>
    <row r="284" spans="6:36" ht="13.5" customHeight="1">
      <c r="F284" s="228"/>
      <c r="G284" s="228"/>
      <c r="H284" s="228"/>
      <c r="M284" s="228"/>
      <c r="N284" s="228"/>
      <c r="O284" s="228"/>
      <c r="T284" s="228"/>
      <c r="U284" s="228"/>
      <c r="V284" s="228"/>
      <c r="AA284" s="228"/>
      <c r="AB284" s="228"/>
      <c r="AC284" s="228"/>
      <c r="AH284" s="228"/>
      <c r="AI284" s="228"/>
      <c r="AJ284" s="228"/>
    </row>
    <row r="285" spans="6:36" ht="13.5" customHeight="1">
      <c r="F285" s="228"/>
      <c r="G285" s="228"/>
      <c r="H285" s="228"/>
      <c r="M285" s="228"/>
      <c r="N285" s="228"/>
      <c r="O285" s="228"/>
      <c r="T285" s="228"/>
      <c r="U285" s="228"/>
      <c r="V285" s="228"/>
      <c r="AA285" s="228"/>
      <c r="AB285" s="228"/>
      <c r="AC285" s="228"/>
      <c r="AH285" s="228"/>
      <c r="AI285" s="228"/>
      <c r="AJ285" s="228"/>
    </row>
    <row r="286" spans="6:36" ht="13.5" customHeight="1">
      <c r="F286" s="228"/>
      <c r="G286" s="228"/>
      <c r="H286" s="228"/>
      <c r="M286" s="228"/>
      <c r="N286" s="228"/>
      <c r="O286" s="228"/>
      <c r="T286" s="228"/>
      <c r="U286" s="228"/>
      <c r="V286" s="228"/>
      <c r="AA286" s="228"/>
      <c r="AB286" s="228"/>
      <c r="AC286" s="228"/>
      <c r="AH286" s="228"/>
      <c r="AI286" s="228"/>
      <c r="AJ286" s="228"/>
    </row>
    <row r="287" spans="6:36" ht="13.5" customHeight="1">
      <c r="F287" s="228"/>
      <c r="G287" s="228"/>
      <c r="H287" s="228"/>
      <c r="M287" s="228"/>
      <c r="N287" s="228"/>
      <c r="O287" s="228"/>
      <c r="T287" s="228"/>
      <c r="U287" s="228"/>
      <c r="V287" s="228"/>
      <c r="AA287" s="228"/>
      <c r="AB287" s="228"/>
      <c r="AC287" s="228"/>
      <c r="AH287" s="228"/>
      <c r="AI287" s="228"/>
      <c r="AJ287" s="228"/>
    </row>
    <row r="288" spans="6:36" ht="13.5" customHeight="1">
      <c r="F288" s="228"/>
      <c r="G288" s="228"/>
      <c r="H288" s="228"/>
      <c r="M288" s="228"/>
      <c r="N288" s="228"/>
      <c r="O288" s="228"/>
      <c r="T288" s="228"/>
      <c r="U288" s="228"/>
      <c r="V288" s="228"/>
      <c r="AA288" s="228"/>
      <c r="AB288" s="228"/>
      <c r="AC288" s="228"/>
      <c r="AH288" s="228"/>
      <c r="AI288" s="228"/>
      <c r="AJ288" s="228"/>
    </row>
    <row r="289" spans="6:36" ht="13.5" customHeight="1">
      <c r="F289" s="228"/>
      <c r="G289" s="228"/>
      <c r="H289" s="228"/>
      <c r="M289" s="228"/>
      <c r="N289" s="228"/>
      <c r="O289" s="228"/>
      <c r="T289" s="228"/>
      <c r="U289" s="228"/>
      <c r="V289" s="228"/>
      <c r="AA289" s="228"/>
      <c r="AB289" s="228"/>
      <c r="AC289" s="228"/>
      <c r="AH289" s="228"/>
      <c r="AI289" s="228"/>
      <c r="AJ289" s="228"/>
    </row>
    <row r="290" spans="6:36" ht="13.5" customHeight="1">
      <c r="F290" s="228"/>
      <c r="G290" s="228"/>
      <c r="H290" s="228"/>
      <c r="M290" s="228"/>
      <c r="N290" s="228"/>
      <c r="O290" s="228"/>
      <c r="T290" s="228"/>
      <c r="U290" s="228"/>
      <c r="V290" s="228"/>
      <c r="AA290" s="228"/>
      <c r="AB290" s="228"/>
      <c r="AC290" s="228"/>
      <c r="AH290" s="228"/>
      <c r="AI290" s="228"/>
      <c r="AJ290" s="228"/>
    </row>
    <row r="291" spans="6:36" ht="13.5" customHeight="1">
      <c r="F291" s="228"/>
      <c r="G291" s="228"/>
      <c r="H291" s="228"/>
      <c r="M291" s="228"/>
      <c r="N291" s="228"/>
      <c r="O291" s="228"/>
      <c r="T291" s="228"/>
      <c r="U291" s="228"/>
      <c r="V291" s="228"/>
      <c r="AA291" s="228"/>
      <c r="AB291" s="228"/>
      <c r="AC291" s="228"/>
      <c r="AH291" s="228"/>
      <c r="AI291" s="228"/>
      <c r="AJ291" s="228"/>
    </row>
    <row r="292" spans="6:36" ht="13.5" customHeight="1">
      <c r="F292" s="228"/>
      <c r="G292" s="228"/>
      <c r="H292" s="228"/>
      <c r="M292" s="228"/>
      <c r="N292" s="228"/>
      <c r="O292" s="228"/>
      <c r="T292" s="228"/>
      <c r="U292" s="228"/>
      <c r="V292" s="228"/>
      <c r="AA292" s="228"/>
      <c r="AB292" s="228"/>
      <c r="AC292" s="228"/>
      <c r="AH292" s="228"/>
      <c r="AI292" s="228"/>
      <c r="AJ292" s="228"/>
    </row>
    <row r="293" spans="6:36" ht="13.5" customHeight="1">
      <c r="F293" s="228"/>
      <c r="G293" s="228"/>
      <c r="H293" s="228"/>
      <c r="M293" s="228"/>
      <c r="N293" s="228"/>
      <c r="O293" s="228"/>
      <c r="T293" s="228"/>
      <c r="U293" s="228"/>
      <c r="V293" s="228"/>
      <c r="AA293" s="228"/>
      <c r="AB293" s="228"/>
      <c r="AC293" s="228"/>
      <c r="AH293" s="228"/>
      <c r="AI293" s="228"/>
      <c r="AJ293" s="228"/>
    </row>
    <row r="294" spans="6:36" ht="13.5" customHeight="1">
      <c r="F294" s="228"/>
      <c r="G294" s="228"/>
      <c r="H294" s="228"/>
      <c r="M294" s="228"/>
      <c r="N294" s="228"/>
      <c r="O294" s="228"/>
      <c r="T294" s="228"/>
      <c r="U294" s="228"/>
      <c r="V294" s="228"/>
      <c r="AA294" s="228"/>
      <c r="AB294" s="228"/>
      <c r="AC294" s="228"/>
      <c r="AH294" s="228"/>
      <c r="AI294" s="228"/>
      <c r="AJ294" s="228"/>
    </row>
    <row r="295" spans="6:36" ht="13.5" customHeight="1">
      <c r="F295" s="228"/>
      <c r="G295" s="228"/>
      <c r="H295" s="228"/>
      <c r="M295" s="228"/>
      <c r="N295" s="228"/>
      <c r="O295" s="228"/>
      <c r="T295" s="228"/>
      <c r="U295" s="228"/>
      <c r="V295" s="228"/>
      <c r="AA295" s="228"/>
      <c r="AB295" s="228"/>
      <c r="AC295" s="228"/>
      <c r="AH295" s="228"/>
      <c r="AI295" s="228"/>
      <c r="AJ295" s="228"/>
    </row>
    <row r="296" spans="6:36" ht="13.5" customHeight="1">
      <c r="F296" s="228"/>
      <c r="G296" s="228"/>
      <c r="H296" s="228"/>
      <c r="M296" s="228"/>
      <c r="N296" s="228"/>
      <c r="O296" s="228"/>
      <c r="T296" s="228"/>
      <c r="U296" s="228"/>
      <c r="V296" s="228"/>
      <c r="AA296" s="228"/>
      <c r="AB296" s="228"/>
      <c r="AC296" s="228"/>
      <c r="AH296" s="228"/>
      <c r="AI296" s="228"/>
      <c r="AJ296" s="228"/>
    </row>
    <row r="297" spans="6:36" ht="13.5" customHeight="1">
      <c r="F297" s="228"/>
      <c r="G297" s="228"/>
      <c r="H297" s="228"/>
      <c r="M297" s="228"/>
      <c r="N297" s="228"/>
      <c r="O297" s="228"/>
      <c r="T297" s="228"/>
      <c r="U297" s="228"/>
      <c r="V297" s="228"/>
      <c r="AA297" s="228"/>
      <c r="AB297" s="228"/>
      <c r="AC297" s="228"/>
      <c r="AH297" s="228"/>
      <c r="AI297" s="228"/>
      <c r="AJ297" s="228"/>
    </row>
    <row r="298" spans="6:36" ht="13.5" customHeight="1">
      <c r="F298" s="228"/>
      <c r="G298" s="228"/>
      <c r="H298" s="228"/>
      <c r="M298" s="228"/>
      <c r="N298" s="228"/>
      <c r="O298" s="228"/>
      <c r="T298" s="228"/>
      <c r="U298" s="228"/>
      <c r="V298" s="228"/>
      <c r="AA298" s="228"/>
      <c r="AB298" s="228"/>
      <c r="AC298" s="228"/>
      <c r="AH298" s="228"/>
      <c r="AI298" s="228"/>
      <c r="AJ298" s="228"/>
    </row>
    <row r="299" spans="6:36" ht="13.5" customHeight="1">
      <c r="F299" s="228"/>
      <c r="G299" s="228"/>
      <c r="H299" s="228"/>
      <c r="M299" s="228"/>
      <c r="N299" s="228"/>
      <c r="O299" s="228"/>
      <c r="T299" s="228"/>
      <c r="U299" s="228"/>
      <c r="V299" s="228"/>
      <c r="AA299" s="228"/>
      <c r="AB299" s="228"/>
      <c r="AC299" s="228"/>
      <c r="AH299" s="228"/>
      <c r="AI299" s="228"/>
      <c r="AJ299" s="228"/>
    </row>
    <row r="300" spans="6:36" ht="13.5" customHeight="1">
      <c r="F300" s="228"/>
      <c r="G300" s="228"/>
      <c r="H300" s="228"/>
      <c r="M300" s="228"/>
      <c r="N300" s="228"/>
      <c r="O300" s="228"/>
      <c r="T300" s="228"/>
      <c r="U300" s="228"/>
      <c r="V300" s="228"/>
      <c r="AA300" s="228"/>
      <c r="AB300" s="228"/>
      <c r="AC300" s="228"/>
      <c r="AH300" s="228"/>
      <c r="AI300" s="228"/>
      <c r="AJ300" s="228"/>
    </row>
    <row r="301" spans="6:36" ht="13.5" customHeight="1">
      <c r="F301" s="228"/>
      <c r="G301" s="228"/>
      <c r="H301" s="228"/>
      <c r="M301" s="228"/>
      <c r="N301" s="228"/>
      <c r="O301" s="228"/>
      <c r="T301" s="228"/>
      <c r="U301" s="228"/>
      <c r="V301" s="228"/>
      <c r="AA301" s="228"/>
      <c r="AB301" s="228"/>
      <c r="AC301" s="228"/>
      <c r="AH301" s="228"/>
      <c r="AI301" s="228"/>
      <c r="AJ301" s="228"/>
    </row>
    <row r="302" spans="6:36" ht="13.5" customHeight="1">
      <c r="F302" s="228"/>
      <c r="G302" s="228"/>
      <c r="H302" s="228"/>
      <c r="M302" s="228"/>
      <c r="N302" s="228"/>
      <c r="O302" s="228"/>
      <c r="T302" s="228"/>
      <c r="U302" s="228"/>
      <c r="V302" s="228"/>
      <c r="AA302" s="228"/>
      <c r="AB302" s="228"/>
      <c r="AC302" s="228"/>
      <c r="AH302" s="228"/>
      <c r="AI302" s="228"/>
      <c r="AJ302" s="228"/>
    </row>
    <row r="303" spans="6:36" ht="13.5" customHeight="1">
      <c r="F303" s="228"/>
      <c r="G303" s="228"/>
      <c r="H303" s="228"/>
      <c r="M303" s="228"/>
      <c r="N303" s="228"/>
      <c r="O303" s="228"/>
      <c r="T303" s="228"/>
      <c r="U303" s="228"/>
      <c r="V303" s="228"/>
      <c r="AA303" s="228"/>
      <c r="AB303" s="228"/>
      <c r="AC303" s="228"/>
      <c r="AH303" s="228"/>
      <c r="AI303" s="228"/>
      <c r="AJ303" s="228"/>
    </row>
    <row r="304" spans="6:36" ht="13.5" customHeight="1">
      <c r="F304" s="228"/>
      <c r="G304" s="228"/>
      <c r="H304" s="228"/>
      <c r="M304" s="228"/>
      <c r="N304" s="228"/>
      <c r="O304" s="228"/>
      <c r="T304" s="228"/>
      <c r="U304" s="228"/>
      <c r="V304" s="228"/>
      <c r="AA304" s="228"/>
      <c r="AB304" s="228"/>
      <c r="AC304" s="228"/>
      <c r="AH304" s="228"/>
      <c r="AI304" s="228"/>
      <c r="AJ304" s="228"/>
    </row>
    <row r="305" spans="6:36" ht="13.5" customHeight="1">
      <c r="F305" s="228"/>
      <c r="G305" s="228"/>
      <c r="H305" s="228"/>
      <c r="M305" s="228"/>
      <c r="N305" s="228"/>
      <c r="O305" s="228"/>
      <c r="T305" s="228"/>
      <c r="U305" s="228"/>
      <c r="V305" s="228"/>
      <c r="AA305" s="228"/>
      <c r="AB305" s="228"/>
      <c r="AC305" s="228"/>
      <c r="AH305" s="228"/>
      <c r="AI305" s="228"/>
      <c r="AJ305" s="228"/>
    </row>
    <row r="306" spans="6:36" ht="13.5" customHeight="1">
      <c r="F306" s="228"/>
      <c r="G306" s="228"/>
      <c r="H306" s="228"/>
      <c r="M306" s="228"/>
      <c r="N306" s="228"/>
      <c r="O306" s="228"/>
      <c r="T306" s="228"/>
      <c r="U306" s="228"/>
      <c r="V306" s="228"/>
      <c r="AA306" s="228"/>
      <c r="AB306" s="228"/>
      <c r="AC306" s="228"/>
      <c r="AH306" s="228"/>
      <c r="AI306" s="228"/>
      <c r="AJ306" s="228"/>
    </row>
    <row r="307" spans="6:36" ht="13.5" customHeight="1">
      <c r="F307" s="228"/>
      <c r="G307" s="228"/>
      <c r="H307" s="228"/>
      <c r="M307" s="228"/>
      <c r="N307" s="228"/>
      <c r="O307" s="228"/>
      <c r="T307" s="228"/>
      <c r="U307" s="228"/>
      <c r="V307" s="228"/>
      <c r="AA307" s="228"/>
      <c r="AB307" s="228"/>
      <c r="AC307" s="228"/>
      <c r="AH307" s="228"/>
      <c r="AI307" s="228"/>
      <c r="AJ307" s="228"/>
    </row>
    <row r="308" spans="6:36" ht="13.5" customHeight="1">
      <c r="F308" s="228"/>
      <c r="G308" s="228"/>
      <c r="H308" s="228"/>
      <c r="M308" s="228"/>
      <c r="N308" s="228"/>
      <c r="O308" s="228"/>
      <c r="T308" s="228"/>
      <c r="U308" s="228"/>
      <c r="V308" s="228"/>
      <c r="AA308" s="228"/>
      <c r="AB308" s="228"/>
      <c r="AC308" s="228"/>
      <c r="AH308" s="228"/>
      <c r="AI308" s="228"/>
      <c r="AJ308" s="228"/>
    </row>
    <row r="309" spans="6:36" ht="13.5" customHeight="1">
      <c r="F309" s="228"/>
      <c r="G309" s="228"/>
      <c r="H309" s="228"/>
      <c r="M309" s="228"/>
      <c r="N309" s="228"/>
      <c r="O309" s="228"/>
      <c r="T309" s="228"/>
      <c r="U309" s="228"/>
      <c r="V309" s="228"/>
      <c r="AA309" s="228"/>
      <c r="AB309" s="228"/>
      <c r="AC309" s="228"/>
      <c r="AH309" s="228"/>
      <c r="AI309" s="228"/>
      <c r="AJ309" s="228"/>
    </row>
    <row r="310" spans="6:36" ht="13.5" customHeight="1">
      <c r="F310" s="228"/>
      <c r="G310" s="228"/>
      <c r="H310" s="228"/>
      <c r="M310" s="228"/>
      <c r="N310" s="228"/>
      <c r="O310" s="228"/>
      <c r="T310" s="228"/>
      <c r="U310" s="228"/>
      <c r="V310" s="228"/>
      <c r="AA310" s="228"/>
      <c r="AB310" s="228"/>
      <c r="AC310" s="228"/>
      <c r="AH310" s="228"/>
      <c r="AI310" s="228"/>
      <c r="AJ310" s="228"/>
    </row>
    <row r="311" spans="6:36" ht="13.5" customHeight="1">
      <c r="F311" s="228"/>
      <c r="G311" s="228"/>
      <c r="H311" s="228"/>
      <c r="M311" s="228"/>
      <c r="N311" s="228"/>
      <c r="O311" s="228"/>
      <c r="T311" s="228"/>
      <c r="U311" s="228"/>
      <c r="V311" s="228"/>
      <c r="AA311" s="228"/>
      <c r="AB311" s="228"/>
      <c r="AC311" s="228"/>
      <c r="AH311" s="228"/>
      <c r="AI311" s="228"/>
      <c r="AJ311" s="228"/>
    </row>
    <row r="312" spans="6:36" ht="13.5" customHeight="1">
      <c r="F312" s="228"/>
      <c r="G312" s="228"/>
      <c r="H312" s="228"/>
      <c r="M312" s="228"/>
      <c r="N312" s="228"/>
      <c r="O312" s="228"/>
      <c r="T312" s="228"/>
      <c r="U312" s="228"/>
      <c r="V312" s="228"/>
      <c r="AA312" s="228"/>
      <c r="AB312" s="228"/>
      <c r="AC312" s="228"/>
      <c r="AH312" s="228"/>
      <c r="AI312" s="228"/>
      <c r="AJ312" s="228"/>
    </row>
    <row r="313" spans="6:36" ht="13.5" customHeight="1">
      <c r="F313" s="228"/>
      <c r="G313" s="228"/>
      <c r="H313" s="228"/>
      <c r="M313" s="228"/>
      <c r="N313" s="228"/>
      <c r="O313" s="228"/>
      <c r="T313" s="228"/>
      <c r="U313" s="228"/>
      <c r="V313" s="228"/>
      <c r="AA313" s="228"/>
      <c r="AB313" s="228"/>
      <c r="AC313" s="228"/>
      <c r="AH313" s="228"/>
      <c r="AI313" s="228"/>
      <c r="AJ313" s="228"/>
    </row>
    <row r="314" spans="6:36" ht="13.5" customHeight="1">
      <c r="F314" s="228"/>
      <c r="G314" s="228"/>
      <c r="H314" s="228"/>
      <c r="M314" s="228"/>
      <c r="N314" s="228"/>
      <c r="O314" s="228"/>
      <c r="T314" s="228"/>
      <c r="U314" s="228"/>
      <c r="V314" s="228"/>
      <c r="AA314" s="228"/>
      <c r="AB314" s="228"/>
      <c r="AC314" s="228"/>
      <c r="AH314" s="228"/>
      <c r="AI314" s="228"/>
      <c r="AJ314" s="228"/>
    </row>
    <row r="315" spans="6:36" ht="13.5" customHeight="1">
      <c r="F315" s="228"/>
      <c r="G315" s="228"/>
      <c r="H315" s="228"/>
      <c r="M315" s="228"/>
      <c r="N315" s="228"/>
      <c r="O315" s="228"/>
      <c r="T315" s="228"/>
      <c r="U315" s="228"/>
      <c r="V315" s="228"/>
      <c r="AA315" s="228"/>
      <c r="AB315" s="228"/>
      <c r="AC315" s="228"/>
      <c r="AH315" s="228"/>
      <c r="AI315" s="228"/>
      <c r="AJ315" s="228"/>
    </row>
    <row r="316" spans="6:36" ht="13.5" customHeight="1">
      <c r="F316" s="228"/>
      <c r="G316" s="228"/>
      <c r="H316" s="228"/>
      <c r="M316" s="228"/>
      <c r="N316" s="228"/>
      <c r="O316" s="228"/>
      <c r="T316" s="228"/>
      <c r="U316" s="228"/>
      <c r="V316" s="228"/>
      <c r="AA316" s="228"/>
      <c r="AB316" s="228"/>
      <c r="AC316" s="228"/>
      <c r="AH316" s="228"/>
      <c r="AI316" s="228"/>
      <c r="AJ316" s="228"/>
    </row>
    <row r="317" spans="6:36" ht="13.5" customHeight="1">
      <c r="F317" s="228"/>
      <c r="G317" s="228"/>
      <c r="H317" s="228"/>
      <c r="M317" s="228"/>
      <c r="N317" s="228"/>
      <c r="O317" s="228"/>
      <c r="T317" s="228"/>
      <c r="U317" s="228"/>
      <c r="V317" s="228"/>
      <c r="AA317" s="228"/>
      <c r="AB317" s="228"/>
      <c r="AC317" s="228"/>
      <c r="AH317" s="228"/>
      <c r="AI317" s="228"/>
      <c r="AJ317" s="228"/>
    </row>
    <row r="318" spans="6:36" ht="13.5" customHeight="1">
      <c r="F318" s="228"/>
      <c r="G318" s="228"/>
      <c r="H318" s="228"/>
      <c r="M318" s="228"/>
      <c r="N318" s="228"/>
      <c r="O318" s="228"/>
      <c r="T318" s="228"/>
      <c r="U318" s="228"/>
      <c r="V318" s="228"/>
      <c r="AA318" s="228"/>
      <c r="AB318" s="228"/>
      <c r="AC318" s="228"/>
      <c r="AH318" s="228"/>
      <c r="AI318" s="228"/>
      <c r="AJ318" s="228"/>
    </row>
    <row r="319" spans="6:36" ht="13.5" customHeight="1">
      <c r="F319" s="228"/>
      <c r="G319" s="228"/>
      <c r="H319" s="228"/>
      <c r="M319" s="228"/>
      <c r="N319" s="228"/>
      <c r="O319" s="228"/>
      <c r="T319" s="228"/>
      <c r="U319" s="228"/>
      <c r="V319" s="228"/>
      <c r="AA319" s="228"/>
      <c r="AB319" s="228"/>
      <c r="AC319" s="228"/>
      <c r="AH319" s="228"/>
      <c r="AI319" s="228"/>
      <c r="AJ319" s="228"/>
    </row>
    <row r="320" spans="6:36" ht="13.5" customHeight="1">
      <c r="F320" s="228"/>
      <c r="G320" s="228"/>
      <c r="H320" s="228"/>
      <c r="M320" s="228"/>
      <c r="N320" s="228"/>
      <c r="O320" s="228"/>
      <c r="T320" s="228"/>
      <c r="U320" s="228"/>
      <c r="V320" s="228"/>
      <c r="AA320" s="228"/>
      <c r="AB320" s="228"/>
      <c r="AC320" s="228"/>
      <c r="AH320" s="228"/>
      <c r="AI320" s="228"/>
      <c r="AJ320" s="228"/>
    </row>
    <row r="321" spans="6:36" ht="13.5" customHeight="1">
      <c r="F321" s="228"/>
      <c r="G321" s="228"/>
      <c r="H321" s="228"/>
      <c r="M321" s="228"/>
      <c r="N321" s="228"/>
      <c r="O321" s="228"/>
      <c r="T321" s="228"/>
      <c r="U321" s="228"/>
      <c r="V321" s="228"/>
      <c r="AA321" s="228"/>
      <c r="AB321" s="228"/>
      <c r="AC321" s="228"/>
      <c r="AH321" s="228"/>
      <c r="AI321" s="228"/>
      <c r="AJ321" s="228"/>
    </row>
    <row r="322" spans="6:36" ht="13.5" customHeight="1">
      <c r="F322" s="228"/>
      <c r="G322" s="228"/>
      <c r="H322" s="228"/>
      <c r="M322" s="228"/>
      <c r="N322" s="228"/>
      <c r="O322" s="228"/>
      <c r="T322" s="228"/>
      <c r="U322" s="228"/>
      <c r="V322" s="228"/>
      <c r="AA322" s="228"/>
      <c r="AB322" s="228"/>
      <c r="AC322" s="228"/>
      <c r="AH322" s="228"/>
      <c r="AI322" s="228"/>
      <c r="AJ322" s="228"/>
    </row>
    <row r="323" spans="6:36" ht="13.5" customHeight="1">
      <c r="F323" s="228"/>
      <c r="G323" s="228"/>
      <c r="H323" s="228"/>
      <c r="M323" s="228"/>
      <c r="N323" s="228"/>
      <c r="O323" s="228"/>
      <c r="T323" s="228"/>
      <c r="U323" s="228"/>
      <c r="V323" s="228"/>
      <c r="AA323" s="228"/>
      <c r="AB323" s="228"/>
      <c r="AC323" s="228"/>
      <c r="AH323" s="228"/>
      <c r="AI323" s="228"/>
      <c r="AJ323" s="228"/>
    </row>
    <row r="324" spans="6:36" ht="13.5" customHeight="1">
      <c r="F324" s="228"/>
      <c r="G324" s="228"/>
      <c r="H324" s="228"/>
      <c r="M324" s="228"/>
      <c r="N324" s="228"/>
      <c r="O324" s="228"/>
      <c r="T324" s="228"/>
      <c r="U324" s="228"/>
      <c r="V324" s="228"/>
      <c r="AA324" s="228"/>
      <c r="AB324" s="228"/>
      <c r="AC324" s="228"/>
      <c r="AH324" s="228"/>
      <c r="AI324" s="228"/>
      <c r="AJ324" s="228"/>
    </row>
    <row r="325" spans="6:36" ht="13.5" customHeight="1">
      <c r="F325" s="228"/>
      <c r="G325" s="228"/>
      <c r="H325" s="228"/>
      <c r="M325" s="228"/>
      <c r="N325" s="228"/>
      <c r="O325" s="228"/>
      <c r="T325" s="228"/>
      <c r="U325" s="228"/>
      <c r="V325" s="228"/>
      <c r="AA325" s="228"/>
      <c r="AB325" s="228"/>
      <c r="AC325" s="228"/>
      <c r="AH325" s="228"/>
      <c r="AI325" s="228"/>
      <c r="AJ325" s="228"/>
    </row>
    <row r="326" spans="6:36" ht="13.5" customHeight="1">
      <c r="F326" s="228"/>
      <c r="G326" s="228"/>
      <c r="H326" s="228"/>
      <c r="M326" s="228"/>
      <c r="N326" s="228"/>
      <c r="O326" s="228"/>
      <c r="T326" s="228"/>
      <c r="U326" s="228"/>
      <c r="V326" s="228"/>
      <c r="AA326" s="228"/>
      <c r="AB326" s="228"/>
      <c r="AC326" s="228"/>
      <c r="AH326" s="228"/>
      <c r="AI326" s="228"/>
      <c r="AJ326" s="228"/>
    </row>
    <row r="327" spans="6:36" ht="13.5" customHeight="1">
      <c r="F327" s="228"/>
      <c r="G327" s="228"/>
      <c r="H327" s="228"/>
      <c r="M327" s="228"/>
      <c r="N327" s="228"/>
      <c r="O327" s="228"/>
      <c r="T327" s="228"/>
      <c r="U327" s="228"/>
      <c r="V327" s="228"/>
      <c r="AA327" s="228"/>
      <c r="AB327" s="228"/>
      <c r="AC327" s="228"/>
      <c r="AH327" s="228"/>
      <c r="AI327" s="228"/>
      <c r="AJ327" s="228"/>
    </row>
    <row r="328" spans="6:36" ht="13.5" customHeight="1">
      <c r="F328" s="228"/>
      <c r="G328" s="228"/>
      <c r="H328" s="228"/>
      <c r="M328" s="228"/>
      <c r="N328" s="228"/>
      <c r="O328" s="228"/>
      <c r="T328" s="228"/>
      <c r="U328" s="228"/>
      <c r="V328" s="228"/>
      <c r="AA328" s="228"/>
      <c r="AB328" s="228"/>
      <c r="AC328" s="228"/>
      <c r="AH328" s="228"/>
      <c r="AI328" s="228"/>
      <c r="AJ328" s="228"/>
    </row>
    <row r="329" spans="6:36" ht="13.5" customHeight="1">
      <c r="F329" s="228"/>
      <c r="G329" s="228"/>
      <c r="H329" s="228"/>
      <c r="M329" s="228"/>
      <c r="N329" s="228"/>
      <c r="O329" s="228"/>
      <c r="T329" s="228"/>
      <c r="U329" s="228"/>
      <c r="V329" s="228"/>
      <c r="AA329" s="228"/>
      <c r="AB329" s="228"/>
      <c r="AC329" s="228"/>
      <c r="AH329" s="228"/>
      <c r="AI329" s="228"/>
      <c r="AJ329" s="228"/>
    </row>
    <row r="330" spans="6:36" ht="13.5" customHeight="1">
      <c r="F330" s="228"/>
      <c r="G330" s="228"/>
      <c r="H330" s="228"/>
      <c r="M330" s="228"/>
      <c r="N330" s="228"/>
      <c r="O330" s="228"/>
      <c r="T330" s="228"/>
      <c r="U330" s="228"/>
      <c r="V330" s="228"/>
      <c r="AA330" s="228"/>
      <c r="AB330" s="228"/>
      <c r="AC330" s="228"/>
      <c r="AH330" s="228"/>
      <c r="AI330" s="228"/>
      <c r="AJ330" s="228"/>
    </row>
    <row r="331" spans="6:36" ht="13.5" customHeight="1">
      <c r="F331" s="228"/>
      <c r="G331" s="228"/>
      <c r="H331" s="228"/>
      <c r="M331" s="228"/>
      <c r="N331" s="228"/>
      <c r="O331" s="228"/>
      <c r="T331" s="228"/>
      <c r="U331" s="228"/>
      <c r="V331" s="228"/>
      <c r="AA331" s="228"/>
      <c r="AB331" s="228"/>
      <c r="AC331" s="228"/>
      <c r="AH331" s="228"/>
      <c r="AI331" s="228"/>
      <c r="AJ331" s="228"/>
    </row>
    <row r="332" spans="6:36" ht="13.5" customHeight="1">
      <c r="F332" s="228"/>
      <c r="G332" s="228"/>
      <c r="H332" s="228"/>
      <c r="M332" s="228"/>
      <c r="N332" s="228"/>
      <c r="O332" s="228"/>
      <c r="T332" s="228"/>
      <c r="U332" s="228"/>
      <c r="V332" s="228"/>
      <c r="AA332" s="228"/>
      <c r="AB332" s="228"/>
      <c r="AC332" s="228"/>
      <c r="AH332" s="228"/>
      <c r="AI332" s="228"/>
      <c r="AJ332" s="228"/>
    </row>
    <row r="333" spans="6:36" ht="13.5" customHeight="1">
      <c r="F333" s="228"/>
      <c r="G333" s="228"/>
      <c r="H333" s="228"/>
      <c r="M333" s="228"/>
      <c r="N333" s="228"/>
      <c r="O333" s="228"/>
      <c r="T333" s="228"/>
      <c r="U333" s="228"/>
      <c r="V333" s="228"/>
      <c r="AA333" s="228"/>
      <c r="AB333" s="228"/>
      <c r="AC333" s="228"/>
      <c r="AH333" s="228"/>
      <c r="AI333" s="228"/>
      <c r="AJ333" s="228"/>
    </row>
    <row r="334" spans="6:36" ht="13.5" customHeight="1">
      <c r="F334" s="228"/>
      <c r="G334" s="228"/>
      <c r="H334" s="228"/>
      <c r="M334" s="228"/>
      <c r="N334" s="228"/>
      <c r="O334" s="228"/>
      <c r="T334" s="228"/>
      <c r="U334" s="228"/>
      <c r="V334" s="228"/>
      <c r="AA334" s="228"/>
      <c r="AB334" s="228"/>
      <c r="AC334" s="228"/>
      <c r="AH334" s="228"/>
      <c r="AI334" s="228"/>
      <c r="AJ334" s="228"/>
    </row>
    <row r="335" spans="6:36" ht="13.5" customHeight="1">
      <c r="F335" s="228"/>
      <c r="G335" s="228"/>
      <c r="H335" s="228"/>
      <c r="M335" s="228"/>
      <c r="N335" s="228"/>
      <c r="O335" s="228"/>
      <c r="T335" s="228"/>
      <c r="U335" s="228"/>
      <c r="V335" s="228"/>
      <c r="AA335" s="228"/>
      <c r="AB335" s="228"/>
      <c r="AC335" s="228"/>
      <c r="AH335" s="228"/>
      <c r="AI335" s="228"/>
      <c r="AJ335" s="228"/>
    </row>
    <row r="336" spans="6:36" ht="13.5" customHeight="1">
      <c r="F336" s="228"/>
      <c r="G336" s="228"/>
      <c r="H336" s="228"/>
      <c r="M336" s="228"/>
      <c r="N336" s="228"/>
      <c r="O336" s="228"/>
      <c r="T336" s="228"/>
      <c r="U336" s="228"/>
      <c r="V336" s="228"/>
      <c r="AA336" s="228"/>
      <c r="AB336" s="228"/>
      <c r="AC336" s="228"/>
      <c r="AH336" s="228"/>
      <c r="AI336" s="228"/>
      <c r="AJ336" s="228"/>
    </row>
    <row r="337" spans="6:36" ht="13.5" customHeight="1">
      <c r="F337" s="228"/>
      <c r="G337" s="228"/>
      <c r="H337" s="228"/>
      <c r="M337" s="228"/>
      <c r="N337" s="228"/>
      <c r="O337" s="228"/>
      <c r="T337" s="228"/>
      <c r="U337" s="228"/>
      <c r="V337" s="228"/>
      <c r="AA337" s="228"/>
      <c r="AB337" s="228"/>
      <c r="AC337" s="228"/>
      <c r="AH337" s="228"/>
      <c r="AI337" s="228"/>
      <c r="AJ337" s="228"/>
    </row>
    <row r="338" spans="6:36" ht="13.5" customHeight="1">
      <c r="F338" s="228"/>
      <c r="G338" s="228"/>
      <c r="H338" s="228"/>
      <c r="M338" s="228"/>
      <c r="N338" s="228"/>
      <c r="O338" s="228"/>
      <c r="T338" s="228"/>
      <c r="U338" s="228"/>
      <c r="V338" s="228"/>
      <c r="AA338" s="228"/>
      <c r="AB338" s="228"/>
      <c r="AC338" s="228"/>
      <c r="AH338" s="228"/>
      <c r="AI338" s="228"/>
      <c r="AJ338" s="228"/>
    </row>
    <row r="339" spans="6:36" ht="13.5" customHeight="1">
      <c r="F339" s="228"/>
      <c r="G339" s="228"/>
      <c r="H339" s="228"/>
      <c r="M339" s="228"/>
      <c r="N339" s="228"/>
      <c r="O339" s="228"/>
      <c r="T339" s="228"/>
      <c r="U339" s="228"/>
      <c r="V339" s="228"/>
      <c r="AA339" s="228"/>
      <c r="AB339" s="228"/>
      <c r="AC339" s="228"/>
      <c r="AH339" s="228"/>
      <c r="AI339" s="228"/>
      <c r="AJ339" s="228"/>
    </row>
    <row r="340" spans="6:36" ht="13.5" customHeight="1">
      <c r="F340" s="228"/>
      <c r="G340" s="228"/>
      <c r="H340" s="228"/>
      <c r="M340" s="228"/>
      <c r="N340" s="228"/>
      <c r="O340" s="228"/>
      <c r="T340" s="228"/>
      <c r="U340" s="228"/>
      <c r="V340" s="228"/>
      <c r="AA340" s="228"/>
      <c r="AB340" s="228"/>
      <c r="AC340" s="228"/>
      <c r="AH340" s="228"/>
      <c r="AI340" s="228"/>
      <c r="AJ340" s="228"/>
    </row>
    <row r="341" spans="6:36" ht="13.5" customHeight="1">
      <c r="F341" s="228"/>
      <c r="G341" s="228"/>
      <c r="H341" s="228"/>
      <c r="M341" s="228"/>
      <c r="N341" s="228"/>
      <c r="O341" s="228"/>
      <c r="T341" s="228"/>
      <c r="U341" s="228"/>
      <c r="V341" s="228"/>
      <c r="AA341" s="228"/>
      <c r="AB341" s="228"/>
      <c r="AC341" s="228"/>
      <c r="AH341" s="228"/>
      <c r="AI341" s="228"/>
      <c r="AJ341" s="228"/>
    </row>
    <row r="342" spans="6:36" ht="13.5" customHeight="1">
      <c r="F342" s="228"/>
      <c r="G342" s="228"/>
      <c r="H342" s="228"/>
      <c r="M342" s="228"/>
      <c r="N342" s="228"/>
      <c r="O342" s="228"/>
      <c r="T342" s="228"/>
      <c r="U342" s="228"/>
      <c r="V342" s="228"/>
      <c r="AA342" s="228"/>
      <c r="AB342" s="228"/>
      <c r="AC342" s="228"/>
      <c r="AH342" s="228"/>
      <c r="AI342" s="228"/>
      <c r="AJ342" s="228"/>
    </row>
    <row r="343" spans="6:36" ht="13.5" customHeight="1">
      <c r="F343" s="228"/>
      <c r="G343" s="228"/>
      <c r="H343" s="228"/>
      <c r="M343" s="228"/>
      <c r="N343" s="228"/>
      <c r="O343" s="228"/>
      <c r="T343" s="228"/>
      <c r="U343" s="228"/>
      <c r="V343" s="228"/>
      <c r="AA343" s="228"/>
      <c r="AB343" s="228"/>
      <c r="AC343" s="228"/>
      <c r="AH343" s="228"/>
      <c r="AI343" s="228"/>
      <c r="AJ343" s="228"/>
    </row>
    <row r="344" spans="6:36" ht="13.5" customHeight="1">
      <c r="F344" s="228"/>
      <c r="G344" s="228"/>
      <c r="H344" s="228"/>
      <c r="M344" s="228"/>
      <c r="N344" s="228"/>
      <c r="O344" s="228"/>
      <c r="T344" s="228"/>
      <c r="U344" s="228"/>
      <c r="V344" s="228"/>
      <c r="AA344" s="228"/>
      <c r="AB344" s="228"/>
      <c r="AC344" s="228"/>
      <c r="AH344" s="228"/>
      <c r="AI344" s="228"/>
      <c r="AJ344" s="228"/>
    </row>
    <row r="345" spans="6:36" ht="13.5" customHeight="1">
      <c r="F345" s="228"/>
      <c r="G345" s="228"/>
      <c r="H345" s="228"/>
      <c r="M345" s="228"/>
      <c r="N345" s="228"/>
      <c r="O345" s="228"/>
      <c r="T345" s="228"/>
      <c r="U345" s="228"/>
      <c r="V345" s="228"/>
      <c r="AA345" s="228"/>
      <c r="AB345" s="228"/>
      <c r="AC345" s="228"/>
      <c r="AH345" s="228"/>
      <c r="AI345" s="228"/>
      <c r="AJ345" s="228"/>
    </row>
    <row r="346" spans="6:36" ht="13.5" customHeight="1">
      <c r="F346" s="228"/>
      <c r="G346" s="228"/>
      <c r="H346" s="228"/>
      <c r="M346" s="228"/>
      <c r="N346" s="228"/>
      <c r="O346" s="228"/>
      <c r="T346" s="228"/>
      <c r="U346" s="228"/>
      <c r="V346" s="228"/>
      <c r="AA346" s="228"/>
      <c r="AB346" s="228"/>
      <c r="AC346" s="228"/>
      <c r="AH346" s="228"/>
      <c r="AI346" s="228"/>
      <c r="AJ346" s="228"/>
    </row>
    <row r="347" spans="6:36" ht="13.5" customHeight="1">
      <c r="F347" s="228"/>
      <c r="G347" s="228"/>
      <c r="H347" s="228"/>
      <c r="M347" s="228"/>
      <c r="N347" s="228"/>
      <c r="O347" s="228"/>
      <c r="T347" s="228"/>
      <c r="U347" s="228"/>
      <c r="V347" s="228"/>
      <c r="AA347" s="228"/>
      <c r="AB347" s="228"/>
      <c r="AC347" s="228"/>
      <c r="AH347" s="228"/>
      <c r="AI347" s="228"/>
      <c r="AJ347" s="228"/>
    </row>
    <row r="348" spans="6:36" ht="13.5" customHeight="1">
      <c r="F348" s="228"/>
      <c r="G348" s="228"/>
      <c r="H348" s="228"/>
      <c r="M348" s="228"/>
      <c r="N348" s="228"/>
      <c r="O348" s="228"/>
      <c r="T348" s="228"/>
      <c r="U348" s="228"/>
      <c r="V348" s="228"/>
      <c r="AA348" s="228"/>
      <c r="AB348" s="228"/>
      <c r="AC348" s="228"/>
      <c r="AH348" s="228"/>
      <c r="AI348" s="228"/>
      <c r="AJ348" s="228"/>
    </row>
    <row r="349" spans="6:36" ht="13.5" customHeight="1">
      <c r="F349" s="228"/>
      <c r="G349" s="228"/>
      <c r="H349" s="228"/>
      <c r="M349" s="228"/>
      <c r="N349" s="228"/>
      <c r="O349" s="228"/>
      <c r="T349" s="228"/>
      <c r="U349" s="228"/>
      <c r="V349" s="228"/>
      <c r="AA349" s="228"/>
      <c r="AB349" s="228"/>
      <c r="AC349" s="228"/>
      <c r="AH349" s="228"/>
      <c r="AI349" s="228"/>
      <c r="AJ349" s="228"/>
    </row>
    <row r="350" spans="6:36" ht="13.5" customHeight="1">
      <c r="F350" s="228"/>
      <c r="G350" s="228"/>
      <c r="H350" s="228"/>
      <c r="M350" s="228"/>
      <c r="N350" s="228"/>
      <c r="O350" s="228"/>
      <c r="T350" s="228"/>
      <c r="U350" s="228"/>
      <c r="V350" s="228"/>
      <c r="AA350" s="228"/>
      <c r="AB350" s="228"/>
      <c r="AC350" s="228"/>
      <c r="AH350" s="228"/>
      <c r="AI350" s="228"/>
      <c r="AJ350" s="228"/>
    </row>
    <row r="351" spans="6:36" ht="13.5" customHeight="1">
      <c r="F351" s="228"/>
      <c r="G351" s="228"/>
      <c r="H351" s="228"/>
      <c r="M351" s="228"/>
      <c r="N351" s="228"/>
      <c r="O351" s="228"/>
      <c r="T351" s="228"/>
      <c r="U351" s="228"/>
      <c r="V351" s="228"/>
      <c r="AA351" s="228"/>
      <c r="AB351" s="228"/>
      <c r="AC351" s="228"/>
      <c r="AH351" s="228"/>
      <c r="AI351" s="228"/>
      <c r="AJ351" s="228"/>
    </row>
    <row r="352" spans="6:36" ht="13.5" customHeight="1">
      <c r="F352" s="228"/>
      <c r="G352" s="228"/>
      <c r="H352" s="228"/>
      <c r="M352" s="228"/>
      <c r="N352" s="228"/>
      <c r="O352" s="228"/>
      <c r="T352" s="228"/>
      <c r="U352" s="228"/>
      <c r="V352" s="228"/>
      <c r="AA352" s="228"/>
      <c r="AB352" s="228"/>
      <c r="AC352" s="228"/>
      <c r="AH352" s="228"/>
      <c r="AI352" s="228"/>
      <c r="AJ352" s="228"/>
    </row>
    <row r="353" spans="6:36" ht="13.5" customHeight="1">
      <c r="F353" s="228"/>
      <c r="G353" s="228"/>
      <c r="H353" s="228"/>
      <c r="M353" s="228"/>
      <c r="N353" s="228"/>
      <c r="O353" s="228"/>
      <c r="T353" s="228"/>
      <c r="U353" s="228"/>
      <c r="V353" s="228"/>
      <c r="AA353" s="228"/>
      <c r="AB353" s="228"/>
      <c r="AC353" s="228"/>
      <c r="AH353" s="228"/>
      <c r="AI353" s="228"/>
      <c r="AJ353" s="228"/>
    </row>
    <row r="354" spans="6:36" ht="13.5" customHeight="1">
      <c r="F354" s="228"/>
      <c r="G354" s="228"/>
      <c r="H354" s="228"/>
      <c r="M354" s="228"/>
      <c r="N354" s="228"/>
      <c r="O354" s="228"/>
      <c r="T354" s="228"/>
      <c r="U354" s="228"/>
      <c r="V354" s="228"/>
      <c r="AA354" s="228"/>
      <c r="AB354" s="228"/>
      <c r="AC354" s="228"/>
      <c r="AH354" s="228"/>
      <c r="AI354" s="228"/>
      <c r="AJ354" s="228"/>
    </row>
    <row r="355" spans="6:36" ht="13.5" customHeight="1">
      <c r="F355" s="228"/>
      <c r="G355" s="228"/>
      <c r="H355" s="228"/>
      <c r="M355" s="228"/>
      <c r="N355" s="228"/>
      <c r="O355" s="228"/>
      <c r="T355" s="228"/>
      <c r="U355" s="228"/>
      <c r="V355" s="228"/>
      <c r="AA355" s="228"/>
      <c r="AB355" s="228"/>
      <c r="AC355" s="228"/>
      <c r="AH355" s="228"/>
      <c r="AI355" s="228"/>
      <c r="AJ355" s="228"/>
    </row>
    <row r="356" spans="6:36" ht="13.5" customHeight="1">
      <c r="F356" s="228"/>
      <c r="G356" s="228"/>
      <c r="H356" s="228"/>
      <c r="M356" s="228"/>
      <c r="N356" s="228"/>
      <c r="O356" s="228"/>
      <c r="T356" s="228"/>
      <c r="U356" s="228"/>
      <c r="V356" s="228"/>
      <c r="AA356" s="228"/>
      <c r="AB356" s="228"/>
      <c r="AC356" s="228"/>
      <c r="AH356" s="228"/>
      <c r="AI356" s="228"/>
      <c r="AJ356" s="228"/>
    </row>
    <row r="357" spans="6:36" ht="13.5" customHeight="1">
      <c r="F357" s="228"/>
      <c r="G357" s="228"/>
      <c r="H357" s="228"/>
      <c r="M357" s="228"/>
      <c r="N357" s="228"/>
      <c r="O357" s="228"/>
      <c r="T357" s="228"/>
      <c r="U357" s="228"/>
      <c r="V357" s="228"/>
      <c r="AA357" s="228"/>
      <c r="AB357" s="228"/>
      <c r="AC357" s="228"/>
      <c r="AH357" s="228"/>
      <c r="AI357" s="228"/>
      <c r="AJ357" s="228"/>
    </row>
    <row r="358" spans="6:36" ht="13.5" customHeight="1">
      <c r="F358" s="228"/>
      <c r="G358" s="228"/>
      <c r="H358" s="228"/>
      <c r="M358" s="228"/>
      <c r="N358" s="228"/>
      <c r="O358" s="228"/>
      <c r="T358" s="228"/>
      <c r="U358" s="228"/>
      <c r="V358" s="228"/>
      <c r="AA358" s="228"/>
      <c r="AB358" s="228"/>
      <c r="AC358" s="228"/>
      <c r="AH358" s="228"/>
      <c r="AI358" s="228"/>
      <c r="AJ358" s="228"/>
    </row>
    <row r="359" spans="6:36" ht="13.5" customHeight="1">
      <c r="F359" s="228"/>
      <c r="G359" s="228"/>
      <c r="H359" s="228"/>
      <c r="M359" s="228"/>
      <c r="N359" s="228"/>
      <c r="O359" s="228"/>
      <c r="T359" s="228"/>
      <c r="U359" s="228"/>
      <c r="V359" s="228"/>
      <c r="AA359" s="228"/>
      <c r="AB359" s="228"/>
      <c r="AC359" s="228"/>
      <c r="AH359" s="228"/>
      <c r="AI359" s="228"/>
      <c r="AJ359" s="228"/>
    </row>
    <row r="360" spans="6:36" ht="13.5" customHeight="1">
      <c r="F360" s="228"/>
      <c r="G360" s="228"/>
      <c r="H360" s="228"/>
      <c r="M360" s="228"/>
      <c r="N360" s="228"/>
      <c r="O360" s="228"/>
      <c r="T360" s="228"/>
      <c r="U360" s="228"/>
      <c r="V360" s="228"/>
      <c r="AA360" s="228"/>
      <c r="AB360" s="228"/>
      <c r="AC360" s="228"/>
      <c r="AH360" s="228"/>
      <c r="AI360" s="228"/>
      <c r="AJ360" s="228"/>
    </row>
    <row r="361" spans="6:36" ht="13.5" customHeight="1">
      <c r="F361" s="228"/>
      <c r="G361" s="228"/>
      <c r="H361" s="228"/>
      <c r="M361" s="228"/>
      <c r="N361" s="228"/>
      <c r="O361" s="228"/>
      <c r="T361" s="228"/>
      <c r="U361" s="228"/>
      <c r="V361" s="228"/>
      <c r="AA361" s="228"/>
      <c r="AB361" s="228"/>
      <c r="AC361" s="228"/>
      <c r="AH361" s="228"/>
      <c r="AI361" s="228"/>
      <c r="AJ361" s="228"/>
    </row>
    <row r="362" spans="6:36" ht="13.5" customHeight="1">
      <c r="F362" s="228"/>
      <c r="G362" s="228"/>
      <c r="H362" s="228"/>
      <c r="M362" s="228"/>
      <c r="N362" s="228"/>
      <c r="O362" s="228"/>
      <c r="T362" s="228"/>
      <c r="U362" s="228"/>
      <c r="V362" s="228"/>
      <c r="AA362" s="228"/>
      <c r="AB362" s="228"/>
      <c r="AC362" s="228"/>
      <c r="AH362" s="228"/>
      <c r="AI362" s="228"/>
      <c r="AJ362" s="228"/>
    </row>
    <row r="363" spans="6:36" ht="13.5" customHeight="1">
      <c r="F363" s="228"/>
      <c r="G363" s="228"/>
      <c r="H363" s="228"/>
      <c r="M363" s="228"/>
      <c r="N363" s="228"/>
      <c r="O363" s="228"/>
      <c r="T363" s="228"/>
      <c r="U363" s="228"/>
      <c r="V363" s="228"/>
      <c r="AA363" s="228"/>
      <c r="AB363" s="228"/>
      <c r="AC363" s="228"/>
      <c r="AH363" s="228"/>
      <c r="AI363" s="228"/>
      <c r="AJ363" s="228"/>
    </row>
    <row r="364" spans="6:36" ht="13.5" customHeight="1">
      <c r="F364" s="228"/>
      <c r="G364" s="228"/>
      <c r="H364" s="228"/>
      <c r="M364" s="228"/>
      <c r="N364" s="228"/>
      <c r="O364" s="228"/>
      <c r="T364" s="228"/>
      <c r="U364" s="228"/>
      <c r="V364" s="228"/>
      <c r="AA364" s="228"/>
      <c r="AB364" s="228"/>
      <c r="AC364" s="228"/>
      <c r="AH364" s="228"/>
      <c r="AI364" s="228"/>
      <c r="AJ364" s="228"/>
    </row>
    <row r="365" spans="6:36" ht="13.5" customHeight="1">
      <c r="F365" s="228"/>
      <c r="G365" s="228"/>
      <c r="H365" s="228"/>
      <c r="M365" s="228"/>
      <c r="N365" s="228"/>
      <c r="O365" s="228"/>
      <c r="T365" s="228"/>
      <c r="U365" s="228"/>
      <c r="V365" s="228"/>
      <c r="AA365" s="228"/>
      <c r="AB365" s="228"/>
      <c r="AC365" s="228"/>
      <c r="AH365" s="228"/>
      <c r="AI365" s="228"/>
      <c r="AJ365" s="228"/>
    </row>
    <row r="366" spans="6:36" ht="13.5" customHeight="1">
      <c r="F366" s="228"/>
      <c r="G366" s="228"/>
      <c r="H366" s="228"/>
      <c r="M366" s="228"/>
      <c r="N366" s="228"/>
      <c r="O366" s="228"/>
      <c r="T366" s="228"/>
      <c r="U366" s="228"/>
      <c r="V366" s="228"/>
      <c r="AA366" s="228"/>
      <c r="AB366" s="228"/>
      <c r="AC366" s="228"/>
      <c r="AH366" s="228"/>
      <c r="AI366" s="228"/>
      <c r="AJ366" s="228"/>
    </row>
    <row r="367" spans="6:36" ht="13.5" customHeight="1">
      <c r="F367" s="228"/>
      <c r="G367" s="228"/>
      <c r="H367" s="228"/>
      <c r="M367" s="228"/>
      <c r="N367" s="228"/>
      <c r="O367" s="228"/>
      <c r="T367" s="228"/>
      <c r="U367" s="228"/>
      <c r="V367" s="228"/>
      <c r="AA367" s="228"/>
      <c r="AB367" s="228"/>
      <c r="AC367" s="228"/>
      <c r="AH367" s="228"/>
      <c r="AI367" s="228"/>
      <c r="AJ367" s="228"/>
    </row>
    <row r="368" spans="6:36" ht="13.5" customHeight="1">
      <c r="F368" s="228"/>
      <c r="G368" s="228"/>
      <c r="H368" s="228"/>
      <c r="M368" s="228"/>
      <c r="N368" s="228"/>
      <c r="O368" s="228"/>
      <c r="T368" s="228"/>
      <c r="U368" s="228"/>
      <c r="V368" s="228"/>
      <c r="AA368" s="228"/>
      <c r="AB368" s="228"/>
      <c r="AC368" s="228"/>
      <c r="AH368" s="228"/>
      <c r="AI368" s="228"/>
      <c r="AJ368" s="228"/>
    </row>
    <row r="369" spans="6:36" ht="13.5" customHeight="1">
      <c r="F369" s="228"/>
      <c r="G369" s="228"/>
      <c r="H369" s="228"/>
      <c r="M369" s="228"/>
      <c r="N369" s="228"/>
      <c r="O369" s="228"/>
      <c r="T369" s="228"/>
      <c r="U369" s="228"/>
      <c r="V369" s="228"/>
      <c r="AA369" s="228"/>
      <c r="AB369" s="228"/>
      <c r="AC369" s="228"/>
      <c r="AH369" s="228"/>
      <c r="AI369" s="228"/>
      <c r="AJ369" s="228"/>
    </row>
    <row r="370" spans="6:36" ht="13.5" customHeight="1">
      <c r="F370" s="228"/>
      <c r="G370" s="228"/>
      <c r="H370" s="228"/>
      <c r="M370" s="228"/>
      <c r="N370" s="228"/>
      <c r="O370" s="228"/>
      <c r="T370" s="228"/>
      <c r="U370" s="228"/>
      <c r="V370" s="228"/>
      <c r="AA370" s="228"/>
      <c r="AB370" s="228"/>
      <c r="AC370" s="228"/>
      <c r="AH370" s="228"/>
      <c r="AI370" s="228"/>
      <c r="AJ370" s="228"/>
    </row>
    <row r="371" spans="6:36" ht="13.5" customHeight="1">
      <c r="F371" s="228"/>
      <c r="G371" s="228"/>
      <c r="H371" s="228"/>
      <c r="M371" s="228"/>
      <c r="N371" s="228"/>
      <c r="O371" s="228"/>
      <c r="T371" s="228"/>
      <c r="U371" s="228"/>
      <c r="V371" s="228"/>
      <c r="AA371" s="228"/>
      <c r="AB371" s="228"/>
      <c r="AC371" s="228"/>
      <c r="AH371" s="228"/>
      <c r="AI371" s="228"/>
      <c r="AJ371" s="228"/>
    </row>
    <row r="372" spans="6:36" ht="13.5" customHeight="1">
      <c r="F372" s="228"/>
      <c r="G372" s="228"/>
      <c r="H372" s="228"/>
      <c r="M372" s="228"/>
      <c r="N372" s="228"/>
      <c r="O372" s="228"/>
      <c r="T372" s="228"/>
      <c r="U372" s="228"/>
      <c r="V372" s="228"/>
      <c r="AA372" s="228"/>
      <c r="AB372" s="228"/>
      <c r="AC372" s="228"/>
      <c r="AH372" s="228"/>
      <c r="AI372" s="228"/>
      <c r="AJ372" s="228"/>
    </row>
    <row r="373" spans="6:36" ht="13.5" customHeight="1">
      <c r="F373" s="228"/>
      <c r="G373" s="228"/>
      <c r="H373" s="228"/>
      <c r="M373" s="228"/>
      <c r="N373" s="228"/>
      <c r="O373" s="228"/>
      <c r="T373" s="228"/>
      <c r="U373" s="228"/>
      <c r="V373" s="228"/>
      <c r="AA373" s="228"/>
      <c r="AB373" s="228"/>
      <c r="AC373" s="228"/>
      <c r="AH373" s="228"/>
      <c r="AI373" s="228"/>
      <c r="AJ373" s="228"/>
    </row>
    <row r="374" spans="6:36" ht="13.5" customHeight="1">
      <c r="F374" s="228"/>
      <c r="G374" s="228"/>
      <c r="H374" s="228"/>
      <c r="M374" s="228"/>
      <c r="N374" s="228"/>
      <c r="O374" s="228"/>
      <c r="T374" s="228"/>
      <c r="U374" s="228"/>
      <c r="V374" s="228"/>
      <c r="AA374" s="228"/>
      <c r="AB374" s="228"/>
      <c r="AC374" s="228"/>
      <c r="AH374" s="228"/>
      <c r="AI374" s="228"/>
      <c r="AJ374" s="228"/>
    </row>
    <row r="375" spans="6:36" ht="13.5" customHeight="1">
      <c r="F375" s="228"/>
      <c r="G375" s="228"/>
      <c r="H375" s="228"/>
      <c r="M375" s="228"/>
      <c r="N375" s="228"/>
      <c r="O375" s="228"/>
      <c r="T375" s="228"/>
      <c r="U375" s="228"/>
      <c r="V375" s="228"/>
      <c r="AA375" s="228"/>
      <c r="AB375" s="228"/>
      <c r="AC375" s="228"/>
      <c r="AH375" s="228"/>
      <c r="AI375" s="228"/>
      <c r="AJ375" s="228"/>
    </row>
    <row r="376" spans="6:36" ht="13.5" customHeight="1">
      <c r="F376" s="228"/>
      <c r="G376" s="228"/>
      <c r="H376" s="228"/>
      <c r="M376" s="228"/>
      <c r="N376" s="228"/>
      <c r="O376" s="228"/>
      <c r="T376" s="228"/>
      <c r="U376" s="228"/>
      <c r="V376" s="228"/>
      <c r="AA376" s="228"/>
      <c r="AB376" s="228"/>
      <c r="AC376" s="228"/>
      <c r="AH376" s="228"/>
      <c r="AI376" s="228"/>
      <c r="AJ376" s="228"/>
    </row>
    <row r="377" spans="6:36" ht="13.5" customHeight="1">
      <c r="F377" s="228"/>
      <c r="G377" s="228"/>
      <c r="H377" s="228"/>
      <c r="M377" s="228"/>
      <c r="N377" s="228"/>
      <c r="O377" s="228"/>
      <c r="T377" s="228"/>
      <c r="U377" s="228"/>
      <c r="V377" s="228"/>
      <c r="AA377" s="228"/>
      <c r="AB377" s="228"/>
      <c r="AC377" s="228"/>
      <c r="AH377" s="228"/>
      <c r="AI377" s="228"/>
      <c r="AJ377" s="228"/>
    </row>
    <row r="378" spans="6:36" ht="13.5" customHeight="1">
      <c r="F378" s="228"/>
      <c r="G378" s="228"/>
      <c r="H378" s="228"/>
      <c r="M378" s="228"/>
      <c r="N378" s="228"/>
      <c r="O378" s="228"/>
      <c r="T378" s="228"/>
      <c r="U378" s="228"/>
      <c r="V378" s="228"/>
      <c r="AA378" s="228"/>
      <c r="AB378" s="228"/>
      <c r="AC378" s="228"/>
      <c r="AH378" s="228"/>
      <c r="AI378" s="228"/>
      <c r="AJ378" s="228"/>
    </row>
    <row r="379" spans="6:36" ht="13.5" customHeight="1">
      <c r="F379" s="228"/>
      <c r="G379" s="228"/>
      <c r="H379" s="228"/>
      <c r="M379" s="228"/>
      <c r="N379" s="228"/>
      <c r="O379" s="228"/>
      <c r="T379" s="228"/>
      <c r="U379" s="228"/>
      <c r="V379" s="228"/>
      <c r="AA379" s="228"/>
      <c r="AB379" s="228"/>
      <c r="AC379" s="228"/>
      <c r="AH379" s="228"/>
      <c r="AI379" s="228"/>
      <c r="AJ379" s="228"/>
    </row>
    <row r="380" spans="6:36" ht="13.5" customHeight="1">
      <c r="F380" s="228"/>
      <c r="G380" s="228"/>
      <c r="H380" s="228"/>
      <c r="M380" s="228"/>
      <c r="N380" s="228"/>
      <c r="O380" s="228"/>
      <c r="T380" s="228"/>
      <c r="U380" s="228"/>
      <c r="V380" s="228"/>
      <c r="AA380" s="228"/>
      <c r="AB380" s="228"/>
      <c r="AC380" s="228"/>
      <c r="AH380" s="228"/>
      <c r="AI380" s="228"/>
      <c r="AJ380" s="228"/>
    </row>
    <row r="381" spans="6:36" ht="13.5" customHeight="1">
      <c r="F381" s="228"/>
      <c r="G381" s="228"/>
      <c r="H381" s="228"/>
      <c r="M381" s="228"/>
      <c r="N381" s="228"/>
      <c r="O381" s="228"/>
      <c r="T381" s="228"/>
      <c r="U381" s="228"/>
      <c r="V381" s="228"/>
      <c r="AA381" s="228"/>
      <c r="AB381" s="228"/>
      <c r="AC381" s="228"/>
      <c r="AH381" s="228"/>
      <c r="AI381" s="228"/>
      <c r="AJ381" s="228"/>
    </row>
    <row r="382" spans="6:36" ht="13.5" customHeight="1">
      <c r="F382" s="228"/>
      <c r="G382" s="228"/>
      <c r="H382" s="228"/>
      <c r="M382" s="228"/>
      <c r="N382" s="228"/>
      <c r="O382" s="228"/>
      <c r="T382" s="228"/>
      <c r="U382" s="228"/>
      <c r="V382" s="228"/>
      <c r="AA382" s="228"/>
      <c r="AB382" s="228"/>
      <c r="AC382" s="228"/>
      <c r="AH382" s="228"/>
      <c r="AI382" s="228"/>
      <c r="AJ382" s="228"/>
    </row>
    <row r="383" spans="6:36" ht="13.5" customHeight="1">
      <c r="F383" s="228"/>
      <c r="G383" s="228"/>
      <c r="H383" s="228"/>
      <c r="M383" s="228"/>
      <c r="N383" s="228"/>
      <c r="O383" s="228"/>
      <c r="T383" s="228"/>
      <c r="U383" s="228"/>
      <c r="V383" s="228"/>
      <c r="AA383" s="228"/>
      <c r="AB383" s="228"/>
      <c r="AC383" s="228"/>
      <c r="AH383" s="228"/>
      <c r="AI383" s="228"/>
      <c r="AJ383" s="228"/>
    </row>
    <row r="384" spans="6:36" ht="13.5" customHeight="1">
      <c r="F384" s="228"/>
      <c r="G384" s="228"/>
      <c r="H384" s="228"/>
      <c r="M384" s="228"/>
      <c r="N384" s="228"/>
      <c r="O384" s="228"/>
      <c r="T384" s="228"/>
      <c r="U384" s="228"/>
      <c r="V384" s="228"/>
      <c r="AA384" s="228"/>
      <c r="AB384" s="228"/>
      <c r="AC384" s="228"/>
      <c r="AH384" s="228"/>
      <c r="AI384" s="228"/>
      <c r="AJ384" s="228"/>
    </row>
    <row r="385" spans="6:36" ht="13.5" customHeight="1">
      <c r="F385" s="228"/>
      <c r="G385" s="228"/>
      <c r="H385" s="228"/>
      <c r="M385" s="228"/>
      <c r="N385" s="228"/>
      <c r="O385" s="228"/>
      <c r="T385" s="228"/>
      <c r="U385" s="228"/>
      <c r="V385" s="228"/>
      <c r="AA385" s="228"/>
      <c r="AB385" s="228"/>
      <c r="AC385" s="228"/>
      <c r="AH385" s="228"/>
      <c r="AI385" s="228"/>
      <c r="AJ385" s="228"/>
    </row>
    <row r="386" spans="6:36" ht="13.5" customHeight="1">
      <c r="F386" s="228"/>
      <c r="G386" s="228"/>
      <c r="H386" s="228"/>
      <c r="M386" s="228"/>
      <c r="N386" s="228"/>
      <c r="O386" s="228"/>
      <c r="T386" s="228"/>
      <c r="U386" s="228"/>
      <c r="V386" s="228"/>
      <c r="AA386" s="228"/>
      <c r="AB386" s="228"/>
      <c r="AC386" s="228"/>
      <c r="AH386" s="228"/>
      <c r="AI386" s="228"/>
      <c r="AJ386" s="228"/>
    </row>
    <row r="387" spans="6:36" ht="13.5" customHeight="1">
      <c r="F387" s="228"/>
      <c r="G387" s="228"/>
      <c r="H387" s="228"/>
      <c r="M387" s="228"/>
      <c r="N387" s="228"/>
      <c r="O387" s="228"/>
      <c r="T387" s="228"/>
      <c r="U387" s="228"/>
      <c r="V387" s="228"/>
      <c r="AA387" s="228"/>
      <c r="AB387" s="228"/>
      <c r="AC387" s="228"/>
      <c r="AH387" s="228"/>
      <c r="AI387" s="228"/>
      <c r="AJ387" s="228"/>
    </row>
    <row r="388" spans="6:36" ht="13.5" customHeight="1">
      <c r="F388" s="228"/>
      <c r="G388" s="228"/>
      <c r="H388" s="228"/>
      <c r="M388" s="228"/>
      <c r="N388" s="228"/>
      <c r="O388" s="228"/>
      <c r="T388" s="228"/>
      <c r="U388" s="228"/>
      <c r="V388" s="228"/>
      <c r="AA388" s="228"/>
      <c r="AB388" s="228"/>
      <c r="AC388" s="228"/>
      <c r="AH388" s="228"/>
      <c r="AI388" s="228"/>
      <c r="AJ388" s="228"/>
    </row>
    <row r="389" spans="6:36" ht="13.5" customHeight="1">
      <c r="F389" s="228"/>
      <c r="G389" s="228"/>
      <c r="H389" s="228"/>
      <c r="M389" s="228"/>
      <c r="N389" s="228"/>
      <c r="O389" s="228"/>
      <c r="T389" s="228"/>
      <c r="U389" s="228"/>
      <c r="V389" s="228"/>
      <c r="AA389" s="228"/>
      <c r="AB389" s="228"/>
      <c r="AC389" s="228"/>
      <c r="AH389" s="228"/>
      <c r="AI389" s="228"/>
      <c r="AJ389" s="228"/>
    </row>
    <row r="390" spans="6:36" ht="13.5" customHeight="1">
      <c r="F390" s="228"/>
      <c r="G390" s="228"/>
      <c r="H390" s="228"/>
      <c r="M390" s="228"/>
      <c r="N390" s="228"/>
      <c r="O390" s="228"/>
      <c r="T390" s="228"/>
      <c r="U390" s="228"/>
      <c r="V390" s="228"/>
      <c r="AA390" s="228"/>
      <c r="AB390" s="228"/>
      <c r="AC390" s="228"/>
      <c r="AH390" s="228"/>
      <c r="AI390" s="228"/>
      <c r="AJ390" s="228"/>
    </row>
    <row r="391" spans="6:36" ht="13.5" customHeight="1">
      <c r="F391" s="228"/>
      <c r="G391" s="228"/>
      <c r="H391" s="228"/>
      <c r="M391" s="228"/>
      <c r="N391" s="228"/>
      <c r="O391" s="228"/>
      <c r="T391" s="228"/>
      <c r="U391" s="228"/>
      <c r="V391" s="228"/>
      <c r="AA391" s="228"/>
      <c r="AB391" s="228"/>
      <c r="AC391" s="228"/>
      <c r="AH391" s="228"/>
      <c r="AI391" s="228"/>
      <c r="AJ391" s="228"/>
    </row>
    <row r="392" spans="6:36" ht="13.5" customHeight="1">
      <c r="F392" s="228"/>
      <c r="G392" s="228"/>
      <c r="H392" s="228"/>
      <c r="M392" s="228"/>
      <c r="N392" s="228"/>
      <c r="O392" s="228"/>
      <c r="T392" s="228"/>
      <c r="U392" s="228"/>
      <c r="V392" s="228"/>
      <c r="AA392" s="228"/>
      <c r="AB392" s="228"/>
      <c r="AC392" s="228"/>
      <c r="AH392" s="228"/>
      <c r="AI392" s="228"/>
      <c r="AJ392" s="228"/>
    </row>
    <row r="393" spans="6:36" ht="13.5" customHeight="1">
      <c r="F393" s="228"/>
      <c r="G393" s="228"/>
      <c r="H393" s="228"/>
      <c r="M393" s="228"/>
      <c r="N393" s="228"/>
      <c r="O393" s="228"/>
      <c r="T393" s="228"/>
      <c r="U393" s="228"/>
      <c r="V393" s="228"/>
      <c r="AA393" s="228"/>
      <c r="AB393" s="228"/>
      <c r="AC393" s="228"/>
      <c r="AH393" s="228"/>
      <c r="AI393" s="228"/>
      <c r="AJ393" s="228"/>
    </row>
    <row r="394" spans="6:36" ht="13.5" customHeight="1">
      <c r="F394" s="228"/>
      <c r="G394" s="228"/>
      <c r="H394" s="228"/>
      <c r="M394" s="228"/>
      <c r="N394" s="228"/>
      <c r="O394" s="228"/>
      <c r="T394" s="228"/>
      <c r="U394" s="228"/>
      <c r="V394" s="228"/>
      <c r="AA394" s="228"/>
      <c r="AB394" s="228"/>
      <c r="AC394" s="228"/>
      <c r="AH394" s="228"/>
      <c r="AI394" s="228"/>
      <c r="AJ394" s="228"/>
    </row>
    <row r="395" spans="6:36" ht="13.5" customHeight="1">
      <c r="F395" s="228"/>
      <c r="G395" s="228"/>
      <c r="H395" s="228"/>
      <c r="M395" s="228"/>
      <c r="N395" s="228"/>
      <c r="O395" s="228"/>
      <c r="T395" s="228"/>
      <c r="U395" s="228"/>
      <c r="V395" s="228"/>
      <c r="AA395" s="228"/>
      <c r="AB395" s="228"/>
      <c r="AC395" s="228"/>
      <c r="AH395" s="228"/>
      <c r="AI395" s="228"/>
      <c r="AJ395" s="228"/>
    </row>
    <row r="396" spans="6:36" ht="13.5" customHeight="1">
      <c r="F396" s="228"/>
      <c r="G396" s="228"/>
      <c r="H396" s="228"/>
      <c r="M396" s="228"/>
      <c r="N396" s="228"/>
      <c r="O396" s="228"/>
      <c r="T396" s="228"/>
      <c r="U396" s="228"/>
      <c r="V396" s="228"/>
      <c r="AA396" s="228"/>
      <c r="AB396" s="228"/>
      <c r="AC396" s="228"/>
      <c r="AH396" s="228"/>
      <c r="AI396" s="228"/>
      <c r="AJ396" s="228"/>
    </row>
    <row r="397" spans="6:36" ht="13.5" customHeight="1">
      <c r="F397" s="228"/>
      <c r="G397" s="228"/>
      <c r="H397" s="228"/>
      <c r="M397" s="228"/>
      <c r="N397" s="228"/>
      <c r="O397" s="228"/>
      <c r="T397" s="228"/>
      <c r="U397" s="228"/>
      <c r="V397" s="228"/>
      <c r="AA397" s="228"/>
      <c r="AB397" s="228"/>
      <c r="AC397" s="228"/>
      <c r="AH397" s="228"/>
      <c r="AI397" s="228"/>
      <c r="AJ397" s="228"/>
    </row>
    <row r="398" spans="6:36" ht="13.5" customHeight="1">
      <c r="F398" s="228"/>
      <c r="G398" s="228"/>
      <c r="H398" s="228"/>
      <c r="M398" s="228"/>
      <c r="N398" s="228"/>
      <c r="O398" s="228"/>
      <c r="T398" s="228"/>
      <c r="U398" s="228"/>
      <c r="V398" s="228"/>
      <c r="AA398" s="228"/>
      <c r="AB398" s="228"/>
      <c r="AC398" s="228"/>
      <c r="AH398" s="228"/>
      <c r="AI398" s="228"/>
      <c r="AJ398" s="228"/>
    </row>
    <row r="399" spans="6:36" ht="13.5" customHeight="1">
      <c r="F399" s="228"/>
      <c r="G399" s="228"/>
      <c r="H399" s="228"/>
      <c r="M399" s="228"/>
      <c r="N399" s="228"/>
      <c r="O399" s="228"/>
      <c r="T399" s="228"/>
      <c r="U399" s="228"/>
      <c r="V399" s="228"/>
      <c r="AA399" s="228"/>
      <c r="AB399" s="228"/>
      <c r="AC399" s="228"/>
      <c r="AH399" s="228"/>
      <c r="AI399" s="228"/>
      <c r="AJ399" s="228"/>
    </row>
    <row r="400" spans="6:36" ht="13.5" customHeight="1">
      <c r="F400" s="228"/>
      <c r="G400" s="228"/>
      <c r="H400" s="228"/>
      <c r="M400" s="228"/>
      <c r="N400" s="228"/>
      <c r="O400" s="228"/>
      <c r="T400" s="228"/>
      <c r="U400" s="228"/>
      <c r="V400" s="228"/>
      <c r="AA400" s="228"/>
      <c r="AB400" s="228"/>
      <c r="AC400" s="228"/>
      <c r="AH400" s="228"/>
      <c r="AI400" s="228"/>
      <c r="AJ400" s="228"/>
    </row>
    <row r="401" spans="6:36" ht="13.5" customHeight="1">
      <c r="F401" s="228"/>
      <c r="G401" s="228"/>
      <c r="H401" s="228"/>
      <c r="M401" s="228"/>
      <c r="N401" s="228"/>
      <c r="O401" s="228"/>
      <c r="T401" s="228"/>
      <c r="U401" s="228"/>
      <c r="V401" s="228"/>
      <c r="AA401" s="228"/>
      <c r="AB401" s="228"/>
      <c r="AC401" s="228"/>
      <c r="AH401" s="228"/>
      <c r="AI401" s="228"/>
      <c r="AJ401" s="228"/>
    </row>
    <row r="402" spans="6:36" ht="13.5" customHeight="1">
      <c r="F402" s="228"/>
      <c r="G402" s="228"/>
      <c r="H402" s="228"/>
      <c r="M402" s="228"/>
      <c r="N402" s="228"/>
      <c r="O402" s="228"/>
      <c r="T402" s="228"/>
      <c r="U402" s="228"/>
      <c r="V402" s="228"/>
      <c r="AA402" s="228"/>
      <c r="AB402" s="228"/>
      <c r="AC402" s="228"/>
      <c r="AH402" s="228"/>
      <c r="AI402" s="228"/>
      <c r="AJ402" s="228"/>
    </row>
    <row r="403" spans="6:36" ht="13.5" customHeight="1">
      <c r="F403" s="228"/>
      <c r="G403" s="228"/>
      <c r="H403" s="228"/>
      <c r="M403" s="228"/>
      <c r="N403" s="228"/>
      <c r="O403" s="228"/>
      <c r="T403" s="228"/>
      <c r="U403" s="228"/>
      <c r="V403" s="228"/>
      <c r="AA403" s="228"/>
      <c r="AB403" s="228"/>
      <c r="AC403" s="228"/>
      <c r="AH403" s="228"/>
      <c r="AI403" s="228"/>
      <c r="AJ403" s="228"/>
    </row>
    <row r="404" spans="6:36" ht="13.5" customHeight="1">
      <c r="F404" s="228"/>
      <c r="G404" s="228"/>
      <c r="H404" s="228"/>
      <c r="M404" s="228"/>
      <c r="N404" s="228"/>
      <c r="O404" s="228"/>
      <c r="T404" s="228"/>
      <c r="U404" s="228"/>
      <c r="V404" s="228"/>
      <c r="AA404" s="228"/>
      <c r="AB404" s="228"/>
      <c r="AC404" s="228"/>
      <c r="AH404" s="228"/>
      <c r="AI404" s="228"/>
      <c r="AJ404" s="228"/>
    </row>
    <row r="405" spans="6:36" ht="13.5" customHeight="1">
      <c r="F405" s="228"/>
      <c r="G405" s="228"/>
      <c r="H405" s="228"/>
      <c r="M405" s="228"/>
      <c r="N405" s="228"/>
      <c r="O405" s="228"/>
      <c r="T405" s="228"/>
      <c r="U405" s="228"/>
      <c r="V405" s="228"/>
      <c r="AA405" s="228"/>
      <c r="AB405" s="228"/>
      <c r="AC405" s="228"/>
      <c r="AH405" s="228"/>
      <c r="AI405" s="228"/>
      <c r="AJ405" s="228"/>
    </row>
    <row r="406" spans="6:36" ht="13.5" customHeight="1">
      <c r="F406" s="228"/>
      <c r="G406" s="228"/>
      <c r="H406" s="228"/>
      <c r="M406" s="228"/>
      <c r="N406" s="228"/>
      <c r="O406" s="228"/>
      <c r="T406" s="228"/>
      <c r="U406" s="228"/>
      <c r="V406" s="228"/>
      <c r="AA406" s="228"/>
      <c r="AB406" s="228"/>
      <c r="AC406" s="228"/>
      <c r="AH406" s="228"/>
      <c r="AI406" s="228"/>
      <c r="AJ406" s="228"/>
    </row>
    <row r="407" spans="6:36" ht="13.5" customHeight="1">
      <c r="F407" s="228"/>
      <c r="G407" s="228"/>
      <c r="H407" s="228"/>
      <c r="M407" s="228"/>
      <c r="N407" s="228"/>
      <c r="O407" s="228"/>
      <c r="T407" s="228"/>
      <c r="U407" s="228"/>
      <c r="V407" s="228"/>
      <c r="AA407" s="228"/>
      <c r="AB407" s="228"/>
      <c r="AC407" s="228"/>
      <c r="AH407" s="228"/>
      <c r="AI407" s="228"/>
      <c r="AJ407" s="228"/>
    </row>
    <row r="408" spans="6:36" ht="13.5" customHeight="1">
      <c r="F408" s="228"/>
      <c r="G408" s="228"/>
      <c r="H408" s="228"/>
      <c r="M408" s="228"/>
      <c r="N408" s="228"/>
      <c r="O408" s="228"/>
      <c r="T408" s="228"/>
      <c r="U408" s="228"/>
      <c r="V408" s="228"/>
      <c r="AA408" s="228"/>
      <c r="AB408" s="228"/>
      <c r="AC408" s="228"/>
      <c r="AH408" s="228"/>
      <c r="AI408" s="228"/>
      <c r="AJ408" s="228"/>
    </row>
    <row r="409" spans="6:36" ht="13.5" customHeight="1">
      <c r="F409" s="228"/>
      <c r="G409" s="228"/>
      <c r="H409" s="228"/>
      <c r="M409" s="228"/>
      <c r="N409" s="228"/>
      <c r="O409" s="228"/>
      <c r="T409" s="228"/>
      <c r="U409" s="228"/>
      <c r="V409" s="228"/>
      <c r="AA409" s="228"/>
      <c r="AB409" s="228"/>
      <c r="AC409" s="228"/>
      <c r="AH409" s="228"/>
      <c r="AI409" s="228"/>
      <c r="AJ409" s="228"/>
    </row>
    <row r="410" spans="6:36" ht="13.5" customHeight="1">
      <c r="F410" s="228"/>
      <c r="G410" s="228"/>
      <c r="H410" s="228"/>
      <c r="M410" s="228"/>
      <c r="N410" s="228"/>
      <c r="O410" s="228"/>
      <c r="T410" s="228"/>
      <c r="U410" s="228"/>
      <c r="V410" s="228"/>
      <c r="AA410" s="228"/>
      <c r="AB410" s="228"/>
      <c r="AC410" s="228"/>
      <c r="AH410" s="228"/>
      <c r="AI410" s="228"/>
      <c r="AJ410" s="228"/>
    </row>
    <row r="411" spans="6:36" ht="13.5" customHeight="1">
      <c r="F411" s="228"/>
      <c r="G411" s="228"/>
      <c r="H411" s="228"/>
      <c r="M411" s="228"/>
      <c r="N411" s="228"/>
      <c r="O411" s="228"/>
      <c r="T411" s="228"/>
      <c r="U411" s="228"/>
      <c r="V411" s="228"/>
      <c r="AA411" s="228"/>
      <c r="AB411" s="228"/>
      <c r="AC411" s="228"/>
      <c r="AH411" s="228"/>
      <c r="AI411" s="228"/>
      <c r="AJ411" s="228"/>
    </row>
    <row r="412" spans="6:36" ht="13.5" customHeight="1">
      <c r="F412" s="228"/>
      <c r="G412" s="228"/>
      <c r="H412" s="228"/>
      <c r="M412" s="228"/>
      <c r="N412" s="228"/>
      <c r="O412" s="228"/>
      <c r="T412" s="228"/>
      <c r="U412" s="228"/>
      <c r="V412" s="228"/>
      <c r="AA412" s="228"/>
      <c r="AB412" s="228"/>
      <c r="AC412" s="228"/>
      <c r="AH412" s="228"/>
      <c r="AI412" s="228"/>
      <c r="AJ412" s="228"/>
    </row>
    <row r="413" spans="6:36" ht="13.5" customHeight="1">
      <c r="F413" s="228"/>
      <c r="G413" s="228"/>
      <c r="H413" s="228"/>
      <c r="M413" s="228"/>
      <c r="N413" s="228"/>
      <c r="O413" s="228"/>
      <c r="T413" s="228"/>
      <c r="U413" s="228"/>
      <c r="V413" s="228"/>
      <c r="AA413" s="228"/>
      <c r="AB413" s="228"/>
      <c r="AC413" s="228"/>
      <c r="AH413" s="228"/>
      <c r="AI413" s="228"/>
      <c r="AJ413" s="228"/>
    </row>
    <row r="414" spans="6:36" ht="13.5" customHeight="1">
      <c r="F414" s="228"/>
      <c r="G414" s="228"/>
      <c r="H414" s="228"/>
      <c r="M414" s="228"/>
      <c r="N414" s="228"/>
      <c r="O414" s="228"/>
      <c r="T414" s="228"/>
      <c r="U414" s="228"/>
      <c r="V414" s="228"/>
      <c r="AA414" s="228"/>
      <c r="AB414" s="228"/>
      <c r="AC414" s="228"/>
      <c r="AH414" s="228"/>
      <c r="AI414" s="228"/>
      <c r="AJ414" s="228"/>
    </row>
    <row r="415" spans="6:36" ht="13.5" customHeight="1">
      <c r="F415" s="228"/>
      <c r="G415" s="228"/>
      <c r="H415" s="228"/>
      <c r="M415" s="228"/>
      <c r="N415" s="228"/>
      <c r="O415" s="228"/>
      <c r="T415" s="228"/>
      <c r="U415" s="228"/>
      <c r="V415" s="228"/>
      <c r="AA415" s="228"/>
      <c r="AB415" s="228"/>
      <c r="AC415" s="228"/>
      <c r="AH415" s="228"/>
      <c r="AI415" s="228"/>
      <c r="AJ415" s="228"/>
    </row>
    <row r="416" spans="6:36" ht="13.5" customHeight="1">
      <c r="F416" s="228"/>
      <c r="G416" s="228"/>
      <c r="H416" s="228"/>
      <c r="M416" s="228"/>
      <c r="N416" s="228"/>
      <c r="O416" s="228"/>
      <c r="T416" s="228"/>
      <c r="U416" s="228"/>
      <c r="V416" s="228"/>
      <c r="AA416" s="228"/>
      <c r="AB416" s="228"/>
      <c r="AC416" s="228"/>
      <c r="AH416" s="228"/>
      <c r="AI416" s="228"/>
      <c r="AJ416" s="228"/>
    </row>
    <row r="417" spans="6:36" ht="13.5" customHeight="1">
      <c r="F417" s="228"/>
      <c r="G417" s="228"/>
      <c r="H417" s="228"/>
      <c r="M417" s="228"/>
      <c r="N417" s="228"/>
      <c r="O417" s="228"/>
      <c r="T417" s="228"/>
      <c r="U417" s="228"/>
      <c r="V417" s="228"/>
      <c r="AA417" s="228"/>
      <c r="AB417" s="228"/>
      <c r="AC417" s="228"/>
      <c r="AH417" s="228"/>
      <c r="AI417" s="228"/>
      <c r="AJ417" s="228"/>
    </row>
    <row r="418" spans="6:36" ht="13.5" customHeight="1">
      <c r="F418" s="228"/>
      <c r="G418" s="228"/>
      <c r="H418" s="228"/>
      <c r="M418" s="228"/>
      <c r="N418" s="228"/>
      <c r="O418" s="228"/>
      <c r="T418" s="228"/>
      <c r="U418" s="228"/>
      <c r="V418" s="228"/>
      <c r="AA418" s="228"/>
      <c r="AB418" s="228"/>
      <c r="AC418" s="228"/>
      <c r="AH418" s="228"/>
      <c r="AI418" s="228"/>
      <c r="AJ418" s="228"/>
    </row>
    <row r="419" spans="6:36" ht="13.5" customHeight="1">
      <c r="F419" s="228"/>
      <c r="G419" s="228"/>
      <c r="H419" s="228"/>
      <c r="M419" s="228"/>
      <c r="N419" s="228"/>
      <c r="O419" s="228"/>
      <c r="T419" s="228"/>
      <c r="U419" s="228"/>
      <c r="V419" s="228"/>
      <c r="AA419" s="228"/>
      <c r="AB419" s="228"/>
      <c r="AC419" s="228"/>
      <c r="AH419" s="228"/>
      <c r="AI419" s="228"/>
      <c r="AJ419" s="228"/>
    </row>
    <row r="420" spans="6:36" ht="13.5" customHeight="1">
      <c r="F420" s="228"/>
      <c r="G420" s="228"/>
      <c r="H420" s="228"/>
      <c r="M420" s="228"/>
      <c r="N420" s="228"/>
      <c r="O420" s="228"/>
      <c r="T420" s="228"/>
      <c r="U420" s="228"/>
      <c r="V420" s="228"/>
      <c r="AA420" s="228"/>
      <c r="AB420" s="228"/>
      <c r="AC420" s="228"/>
      <c r="AH420" s="228"/>
      <c r="AI420" s="228"/>
      <c r="AJ420" s="228"/>
    </row>
    <row r="421" spans="6:36" ht="13.5" customHeight="1">
      <c r="F421" s="228"/>
      <c r="G421" s="228"/>
      <c r="H421" s="228"/>
      <c r="M421" s="228"/>
      <c r="N421" s="228"/>
      <c r="O421" s="228"/>
      <c r="T421" s="228"/>
      <c r="U421" s="228"/>
      <c r="V421" s="228"/>
      <c r="AA421" s="228"/>
      <c r="AB421" s="228"/>
      <c r="AC421" s="228"/>
      <c r="AH421" s="228"/>
      <c r="AI421" s="228"/>
      <c r="AJ421" s="228"/>
    </row>
    <row r="422" spans="6:36" ht="13.5" customHeight="1">
      <c r="F422" s="228"/>
      <c r="G422" s="228"/>
      <c r="H422" s="228"/>
      <c r="M422" s="228"/>
      <c r="N422" s="228"/>
      <c r="O422" s="228"/>
      <c r="T422" s="228"/>
      <c r="U422" s="228"/>
      <c r="V422" s="228"/>
      <c r="AA422" s="228"/>
      <c r="AB422" s="228"/>
      <c r="AC422" s="228"/>
      <c r="AH422" s="228"/>
      <c r="AI422" s="228"/>
      <c r="AJ422" s="228"/>
    </row>
    <row r="423" spans="6:36" ht="13.5" customHeight="1">
      <c r="F423" s="228"/>
      <c r="G423" s="228"/>
      <c r="H423" s="228"/>
      <c r="M423" s="228"/>
      <c r="N423" s="228"/>
      <c r="O423" s="228"/>
      <c r="T423" s="228"/>
      <c r="U423" s="228"/>
      <c r="V423" s="228"/>
      <c r="AA423" s="228"/>
      <c r="AB423" s="228"/>
      <c r="AC423" s="228"/>
      <c r="AH423" s="228"/>
      <c r="AI423" s="228"/>
      <c r="AJ423" s="228"/>
    </row>
    <row r="424" spans="6:36" ht="13.5" customHeight="1">
      <c r="F424" s="228"/>
      <c r="G424" s="228"/>
      <c r="H424" s="228"/>
      <c r="M424" s="228"/>
      <c r="N424" s="228"/>
      <c r="O424" s="228"/>
      <c r="T424" s="228"/>
      <c r="U424" s="228"/>
      <c r="V424" s="228"/>
      <c r="AA424" s="228"/>
      <c r="AB424" s="228"/>
      <c r="AC424" s="228"/>
      <c r="AH424" s="228"/>
      <c r="AI424" s="228"/>
      <c r="AJ424" s="228"/>
    </row>
    <row r="425" spans="6:36" ht="13.5" customHeight="1">
      <c r="F425" s="228"/>
      <c r="G425" s="228"/>
      <c r="H425" s="228"/>
      <c r="M425" s="228"/>
      <c r="N425" s="228"/>
      <c r="O425" s="228"/>
      <c r="T425" s="228"/>
      <c r="U425" s="228"/>
      <c r="V425" s="228"/>
      <c r="AA425" s="228"/>
      <c r="AB425" s="228"/>
      <c r="AC425" s="228"/>
      <c r="AH425" s="228"/>
      <c r="AI425" s="228"/>
      <c r="AJ425" s="228"/>
    </row>
    <row r="426" spans="6:36" ht="13.5" customHeight="1">
      <c r="F426" s="228"/>
      <c r="G426" s="228"/>
      <c r="H426" s="228"/>
      <c r="M426" s="228"/>
      <c r="N426" s="228"/>
      <c r="O426" s="228"/>
      <c r="T426" s="228"/>
      <c r="U426" s="228"/>
      <c r="V426" s="228"/>
      <c r="AA426" s="228"/>
      <c r="AB426" s="228"/>
      <c r="AC426" s="228"/>
      <c r="AH426" s="228"/>
      <c r="AI426" s="228"/>
      <c r="AJ426" s="228"/>
    </row>
    <row r="427" spans="6:36" ht="13.5" customHeight="1">
      <c r="F427" s="228"/>
      <c r="G427" s="228"/>
      <c r="H427" s="228"/>
      <c r="M427" s="228"/>
      <c r="N427" s="228"/>
      <c r="O427" s="228"/>
      <c r="T427" s="228"/>
      <c r="U427" s="228"/>
      <c r="V427" s="228"/>
      <c r="AA427" s="228"/>
      <c r="AB427" s="228"/>
      <c r="AC427" s="228"/>
      <c r="AH427" s="228"/>
      <c r="AI427" s="228"/>
      <c r="AJ427" s="228"/>
    </row>
    <row r="428" spans="6:36" ht="13.5" customHeight="1">
      <c r="F428" s="228"/>
      <c r="G428" s="228"/>
      <c r="H428" s="228"/>
      <c r="M428" s="228"/>
      <c r="N428" s="228"/>
      <c r="O428" s="228"/>
      <c r="T428" s="228"/>
      <c r="U428" s="228"/>
      <c r="V428" s="228"/>
      <c r="AA428" s="228"/>
      <c r="AB428" s="228"/>
      <c r="AC428" s="228"/>
      <c r="AH428" s="228"/>
      <c r="AI428" s="228"/>
      <c r="AJ428" s="228"/>
    </row>
    <row r="429" spans="6:36" ht="13.5" customHeight="1">
      <c r="F429" s="228"/>
      <c r="G429" s="228"/>
      <c r="H429" s="228"/>
      <c r="M429" s="228"/>
      <c r="N429" s="228"/>
      <c r="O429" s="228"/>
      <c r="T429" s="228"/>
      <c r="U429" s="228"/>
      <c r="V429" s="228"/>
      <c r="AA429" s="228"/>
      <c r="AB429" s="228"/>
      <c r="AC429" s="228"/>
      <c r="AH429" s="228"/>
      <c r="AI429" s="228"/>
      <c r="AJ429" s="228"/>
    </row>
    <row r="430" spans="6:36" ht="13.5" customHeight="1">
      <c r="F430" s="228"/>
      <c r="G430" s="228"/>
      <c r="H430" s="228"/>
      <c r="M430" s="228"/>
      <c r="N430" s="228"/>
      <c r="O430" s="228"/>
      <c r="T430" s="228"/>
      <c r="U430" s="228"/>
      <c r="V430" s="228"/>
      <c r="AA430" s="228"/>
      <c r="AB430" s="228"/>
      <c r="AC430" s="228"/>
      <c r="AH430" s="228"/>
      <c r="AI430" s="228"/>
      <c r="AJ430" s="228"/>
    </row>
    <row r="431" spans="6:36" ht="13.5" customHeight="1">
      <c r="F431" s="228"/>
      <c r="G431" s="228"/>
      <c r="H431" s="228"/>
      <c r="M431" s="228"/>
      <c r="N431" s="228"/>
      <c r="O431" s="228"/>
      <c r="T431" s="228"/>
      <c r="U431" s="228"/>
      <c r="V431" s="228"/>
      <c r="AA431" s="228"/>
      <c r="AB431" s="228"/>
      <c r="AC431" s="228"/>
      <c r="AH431" s="228"/>
      <c r="AI431" s="228"/>
      <c r="AJ431" s="228"/>
    </row>
    <row r="432" spans="6:36" ht="13.5" customHeight="1">
      <c r="F432" s="228"/>
      <c r="G432" s="228"/>
      <c r="H432" s="228"/>
      <c r="M432" s="228"/>
      <c r="N432" s="228"/>
      <c r="O432" s="228"/>
      <c r="T432" s="228"/>
      <c r="U432" s="228"/>
      <c r="V432" s="228"/>
      <c r="AA432" s="228"/>
      <c r="AB432" s="228"/>
      <c r="AC432" s="228"/>
      <c r="AH432" s="228"/>
      <c r="AI432" s="228"/>
      <c r="AJ432" s="228"/>
    </row>
    <row r="433" spans="6:36" ht="13.5" customHeight="1">
      <c r="F433" s="228"/>
      <c r="G433" s="228"/>
      <c r="H433" s="228"/>
      <c r="M433" s="228"/>
      <c r="N433" s="228"/>
      <c r="O433" s="228"/>
      <c r="T433" s="228"/>
      <c r="U433" s="228"/>
      <c r="V433" s="228"/>
      <c r="AA433" s="228"/>
      <c r="AB433" s="228"/>
      <c r="AC433" s="228"/>
      <c r="AH433" s="228"/>
      <c r="AI433" s="228"/>
      <c r="AJ433" s="228"/>
    </row>
    <row r="434" spans="6:36" ht="13.5" customHeight="1">
      <c r="F434" s="228"/>
      <c r="G434" s="228"/>
      <c r="H434" s="228"/>
      <c r="M434" s="228"/>
      <c r="N434" s="228"/>
      <c r="O434" s="228"/>
      <c r="T434" s="228"/>
      <c r="U434" s="228"/>
      <c r="V434" s="228"/>
      <c r="AA434" s="228"/>
      <c r="AB434" s="228"/>
      <c r="AC434" s="228"/>
      <c r="AH434" s="228"/>
      <c r="AI434" s="228"/>
      <c r="AJ434" s="228"/>
    </row>
    <row r="435" spans="6:36" ht="13.5" customHeight="1">
      <c r="F435" s="228"/>
      <c r="G435" s="228"/>
      <c r="H435" s="228"/>
      <c r="M435" s="228"/>
      <c r="N435" s="228"/>
      <c r="O435" s="228"/>
      <c r="T435" s="228"/>
      <c r="U435" s="228"/>
      <c r="V435" s="228"/>
      <c r="AA435" s="228"/>
      <c r="AB435" s="228"/>
      <c r="AC435" s="228"/>
      <c r="AH435" s="228"/>
      <c r="AI435" s="228"/>
      <c r="AJ435" s="228"/>
    </row>
    <row r="436" spans="6:36" ht="13.5" customHeight="1">
      <c r="F436" s="228"/>
      <c r="G436" s="228"/>
      <c r="H436" s="228"/>
      <c r="M436" s="228"/>
      <c r="N436" s="228"/>
      <c r="O436" s="228"/>
      <c r="T436" s="228"/>
      <c r="U436" s="228"/>
      <c r="V436" s="228"/>
      <c r="AA436" s="228"/>
      <c r="AB436" s="228"/>
      <c r="AC436" s="228"/>
      <c r="AH436" s="228"/>
      <c r="AI436" s="228"/>
      <c r="AJ436" s="228"/>
    </row>
    <row r="437" spans="6:36" ht="13.5" customHeight="1">
      <c r="F437" s="228"/>
      <c r="G437" s="228"/>
      <c r="H437" s="228"/>
      <c r="M437" s="228"/>
      <c r="N437" s="228"/>
      <c r="O437" s="228"/>
      <c r="T437" s="228"/>
      <c r="U437" s="228"/>
      <c r="V437" s="228"/>
      <c r="AA437" s="228"/>
      <c r="AB437" s="228"/>
      <c r="AC437" s="228"/>
      <c r="AH437" s="228"/>
      <c r="AI437" s="228"/>
      <c r="AJ437" s="228"/>
    </row>
    <row r="438" spans="6:36" ht="13.5" customHeight="1">
      <c r="F438" s="228"/>
      <c r="G438" s="228"/>
      <c r="H438" s="228"/>
      <c r="M438" s="228"/>
      <c r="N438" s="228"/>
      <c r="O438" s="228"/>
      <c r="T438" s="228"/>
      <c r="U438" s="228"/>
      <c r="V438" s="228"/>
      <c r="AA438" s="228"/>
      <c r="AB438" s="228"/>
      <c r="AC438" s="228"/>
      <c r="AH438" s="228"/>
      <c r="AI438" s="228"/>
      <c r="AJ438" s="228"/>
    </row>
    <row r="439" spans="6:36" ht="13.5" customHeight="1">
      <c r="F439" s="228"/>
      <c r="G439" s="228"/>
      <c r="H439" s="228"/>
      <c r="M439" s="228"/>
      <c r="N439" s="228"/>
      <c r="O439" s="228"/>
      <c r="T439" s="228"/>
      <c r="U439" s="228"/>
      <c r="V439" s="228"/>
      <c r="AA439" s="228"/>
      <c r="AB439" s="228"/>
      <c r="AC439" s="228"/>
      <c r="AH439" s="228"/>
      <c r="AI439" s="228"/>
      <c r="AJ439" s="228"/>
    </row>
    <row r="440" spans="6:36" ht="13.5" customHeight="1">
      <c r="F440" s="228"/>
      <c r="G440" s="228"/>
      <c r="H440" s="228"/>
      <c r="M440" s="228"/>
      <c r="N440" s="228"/>
      <c r="O440" s="228"/>
      <c r="T440" s="228"/>
      <c r="U440" s="228"/>
      <c r="V440" s="228"/>
      <c r="AA440" s="228"/>
      <c r="AB440" s="228"/>
      <c r="AC440" s="228"/>
      <c r="AH440" s="228"/>
      <c r="AI440" s="228"/>
      <c r="AJ440" s="228"/>
    </row>
    <row r="441" spans="6:36" ht="13.5" customHeight="1">
      <c r="F441" s="228"/>
      <c r="G441" s="228"/>
      <c r="H441" s="228"/>
      <c r="M441" s="228"/>
      <c r="N441" s="228"/>
      <c r="O441" s="228"/>
      <c r="T441" s="228"/>
      <c r="U441" s="228"/>
      <c r="V441" s="228"/>
      <c r="AA441" s="228"/>
      <c r="AB441" s="228"/>
      <c r="AC441" s="228"/>
      <c r="AH441" s="228"/>
      <c r="AI441" s="228"/>
      <c r="AJ441" s="228"/>
    </row>
    <row r="442" spans="6:36" ht="13.5" customHeight="1">
      <c r="F442" s="228"/>
      <c r="G442" s="228"/>
      <c r="H442" s="228"/>
      <c r="M442" s="228"/>
      <c r="N442" s="228"/>
      <c r="O442" s="228"/>
      <c r="T442" s="228"/>
      <c r="U442" s="228"/>
      <c r="V442" s="228"/>
      <c r="AA442" s="228"/>
      <c r="AB442" s="228"/>
      <c r="AC442" s="228"/>
      <c r="AH442" s="228"/>
      <c r="AI442" s="228"/>
      <c r="AJ442" s="228"/>
    </row>
    <row r="443" spans="6:36" ht="13.5" customHeight="1">
      <c r="F443" s="228"/>
      <c r="G443" s="228"/>
      <c r="H443" s="228"/>
      <c r="M443" s="228"/>
      <c r="N443" s="228"/>
      <c r="O443" s="228"/>
      <c r="T443" s="228"/>
      <c r="U443" s="228"/>
      <c r="V443" s="228"/>
      <c r="AA443" s="228"/>
      <c r="AB443" s="228"/>
      <c r="AC443" s="228"/>
      <c r="AH443" s="228"/>
      <c r="AI443" s="228"/>
      <c r="AJ443" s="228"/>
    </row>
    <row r="444" spans="6:36" ht="13.5" customHeight="1">
      <c r="F444" s="228"/>
      <c r="G444" s="228"/>
      <c r="H444" s="228"/>
      <c r="M444" s="228"/>
      <c r="N444" s="228"/>
      <c r="O444" s="228"/>
      <c r="T444" s="228"/>
      <c r="U444" s="228"/>
      <c r="V444" s="228"/>
      <c r="AA444" s="228"/>
      <c r="AB444" s="228"/>
      <c r="AC444" s="228"/>
      <c r="AH444" s="228"/>
      <c r="AI444" s="228"/>
      <c r="AJ444" s="228"/>
    </row>
    <row r="445" spans="6:36" ht="13.5" customHeight="1">
      <c r="F445" s="228"/>
      <c r="G445" s="228"/>
      <c r="H445" s="228"/>
      <c r="M445" s="228"/>
      <c r="N445" s="228"/>
      <c r="O445" s="228"/>
      <c r="T445" s="228"/>
      <c r="U445" s="228"/>
      <c r="V445" s="228"/>
      <c r="AA445" s="228"/>
      <c r="AB445" s="228"/>
      <c r="AC445" s="228"/>
      <c r="AH445" s="228"/>
      <c r="AI445" s="228"/>
      <c r="AJ445" s="228"/>
    </row>
    <row r="446" spans="6:36" ht="13.5" customHeight="1">
      <c r="F446" s="228"/>
      <c r="G446" s="228"/>
      <c r="H446" s="228"/>
      <c r="M446" s="228"/>
      <c r="N446" s="228"/>
      <c r="O446" s="228"/>
      <c r="T446" s="228"/>
      <c r="U446" s="228"/>
      <c r="V446" s="228"/>
      <c r="AA446" s="228"/>
      <c r="AB446" s="228"/>
      <c r="AC446" s="228"/>
      <c r="AH446" s="228"/>
      <c r="AI446" s="228"/>
      <c r="AJ446" s="228"/>
    </row>
    <row r="447" spans="6:36" ht="13.5" customHeight="1">
      <c r="F447" s="228"/>
      <c r="G447" s="228"/>
      <c r="H447" s="228"/>
      <c r="M447" s="228"/>
      <c r="N447" s="228"/>
      <c r="O447" s="228"/>
      <c r="T447" s="228"/>
      <c r="U447" s="228"/>
      <c r="V447" s="228"/>
      <c r="AA447" s="228"/>
      <c r="AB447" s="228"/>
      <c r="AC447" s="228"/>
      <c r="AH447" s="228"/>
      <c r="AI447" s="228"/>
      <c r="AJ447" s="228"/>
    </row>
    <row r="448" spans="6:36" ht="13.5" customHeight="1">
      <c r="F448" s="228"/>
      <c r="G448" s="228"/>
      <c r="H448" s="228"/>
      <c r="M448" s="228"/>
      <c r="N448" s="228"/>
      <c r="O448" s="228"/>
      <c r="T448" s="228"/>
      <c r="U448" s="228"/>
      <c r="V448" s="228"/>
      <c r="AA448" s="228"/>
      <c r="AB448" s="228"/>
      <c r="AC448" s="228"/>
      <c r="AH448" s="228"/>
      <c r="AI448" s="228"/>
      <c r="AJ448" s="228"/>
    </row>
    <row r="449" spans="6:36" ht="13.5" customHeight="1">
      <c r="F449" s="228"/>
      <c r="G449" s="228"/>
      <c r="H449" s="228"/>
      <c r="M449" s="228"/>
      <c r="N449" s="228"/>
      <c r="O449" s="228"/>
      <c r="T449" s="228"/>
      <c r="U449" s="228"/>
      <c r="V449" s="228"/>
      <c r="AA449" s="228"/>
      <c r="AB449" s="228"/>
      <c r="AC449" s="228"/>
      <c r="AH449" s="228"/>
      <c r="AI449" s="228"/>
      <c r="AJ449" s="228"/>
    </row>
    <row r="450" spans="6:36" ht="13.5" customHeight="1">
      <c r="F450" s="228"/>
      <c r="G450" s="228"/>
      <c r="H450" s="228"/>
      <c r="M450" s="228"/>
      <c r="N450" s="228"/>
      <c r="O450" s="228"/>
      <c r="T450" s="228"/>
      <c r="U450" s="228"/>
      <c r="V450" s="228"/>
      <c r="AA450" s="228"/>
      <c r="AB450" s="228"/>
      <c r="AC450" s="228"/>
      <c r="AH450" s="228"/>
      <c r="AI450" s="228"/>
      <c r="AJ450" s="228"/>
    </row>
    <row r="451" spans="6:36" ht="13.5" customHeight="1">
      <c r="F451" s="228"/>
      <c r="G451" s="228"/>
      <c r="H451" s="228"/>
      <c r="M451" s="228"/>
      <c r="N451" s="228"/>
      <c r="O451" s="228"/>
      <c r="T451" s="228"/>
      <c r="U451" s="228"/>
      <c r="V451" s="228"/>
      <c r="AA451" s="228"/>
      <c r="AB451" s="228"/>
      <c r="AC451" s="228"/>
      <c r="AH451" s="228"/>
      <c r="AI451" s="228"/>
      <c r="AJ451" s="228"/>
    </row>
    <row r="452" spans="6:36" ht="13.5" customHeight="1">
      <c r="F452" s="228"/>
      <c r="G452" s="228"/>
      <c r="H452" s="228"/>
      <c r="M452" s="228"/>
      <c r="N452" s="228"/>
      <c r="O452" s="228"/>
      <c r="T452" s="228"/>
      <c r="U452" s="228"/>
      <c r="V452" s="228"/>
      <c r="AA452" s="228"/>
      <c r="AB452" s="228"/>
      <c r="AC452" s="228"/>
      <c r="AH452" s="228"/>
      <c r="AI452" s="228"/>
      <c r="AJ452" s="228"/>
    </row>
    <row r="453" spans="6:36" ht="13.5" customHeight="1">
      <c r="F453" s="228"/>
      <c r="G453" s="228"/>
      <c r="H453" s="228"/>
      <c r="M453" s="228"/>
      <c r="N453" s="228"/>
      <c r="O453" s="228"/>
      <c r="T453" s="228"/>
      <c r="U453" s="228"/>
      <c r="V453" s="228"/>
      <c r="AA453" s="228"/>
      <c r="AB453" s="228"/>
      <c r="AC453" s="228"/>
      <c r="AH453" s="228"/>
      <c r="AI453" s="228"/>
      <c r="AJ453" s="228"/>
    </row>
    <row r="454" spans="6:36" ht="13.5" customHeight="1">
      <c r="F454" s="228"/>
      <c r="G454" s="228"/>
      <c r="H454" s="228"/>
      <c r="M454" s="228"/>
      <c r="N454" s="228"/>
      <c r="O454" s="228"/>
      <c r="T454" s="228"/>
      <c r="U454" s="228"/>
      <c r="V454" s="228"/>
      <c r="AA454" s="228"/>
      <c r="AB454" s="228"/>
      <c r="AC454" s="228"/>
      <c r="AH454" s="228"/>
      <c r="AI454" s="228"/>
      <c r="AJ454" s="228"/>
    </row>
    <row r="455" spans="6:36" ht="13.5" customHeight="1">
      <c r="F455" s="228"/>
      <c r="G455" s="228"/>
      <c r="H455" s="228"/>
      <c r="M455" s="228"/>
      <c r="N455" s="228"/>
      <c r="O455" s="228"/>
      <c r="T455" s="228"/>
      <c r="U455" s="228"/>
      <c r="V455" s="228"/>
      <c r="AA455" s="228"/>
      <c r="AB455" s="228"/>
      <c r="AC455" s="228"/>
      <c r="AH455" s="228"/>
      <c r="AI455" s="228"/>
      <c r="AJ455" s="228"/>
    </row>
    <row r="456" spans="6:36" ht="13.5" customHeight="1">
      <c r="F456" s="228"/>
      <c r="G456" s="228"/>
      <c r="H456" s="228"/>
      <c r="M456" s="228"/>
      <c r="N456" s="228"/>
      <c r="O456" s="228"/>
      <c r="T456" s="228"/>
      <c r="U456" s="228"/>
      <c r="V456" s="228"/>
      <c r="AA456" s="228"/>
      <c r="AB456" s="228"/>
      <c r="AC456" s="228"/>
      <c r="AH456" s="228"/>
      <c r="AI456" s="228"/>
      <c r="AJ456" s="228"/>
    </row>
    <row r="457" spans="6:36" ht="13.5" customHeight="1">
      <c r="F457" s="228"/>
      <c r="G457" s="228"/>
      <c r="H457" s="228"/>
      <c r="M457" s="228"/>
      <c r="N457" s="228"/>
      <c r="O457" s="228"/>
      <c r="T457" s="228"/>
      <c r="U457" s="228"/>
      <c r="V457" s="228"/>
      <c r="AA457" s="228"/>
      <c r="AB457" s="228"/>
      <c r="AC457" s="228"/>
      <c r="AH457" s="228"/>
      <c r="AI457" s="228"/>
      <c r="AJ457" s="228"/>
    </row>
    <row r="458" spans="6:36" ht="13.5" customHeight="1">
      <c r="F458" s="228"/>
      <c r="G458" s="228"/>
      <c r="H458" s="228"/>
      <c r="M458" s="228"/>
      <c r="N458" s="228"/>
      <c r="O458" s="228"/>
      <c r="T458" s="228"/>
      <c r="U458" s="228"/>
      <c r="V458" s="228"/>
      <c r="AA458" s="228"/>
      <c r="AB458" s="228"/>
      <c r="AC458" s="228"/>
      <c r="AH458" s="228"/>
      <c r="AI458" s="228"/>
      <c r="AJ458" s="228"/>
    </row>
    <row r="459" spans="6:36" ht="13.5" customHeight="1">
      <c r="F459" s="228"/>
      <c r="G459" s="228"/>
      <c r="H459" s="228"/>
      <c r="M459" s="228"/>
      <c r="N459" s="228"/>
      <c r="O459" s="228"/>
      <c r="T459" s="228"/>
      <c r="U459" s="228"/>
      <c r="V459" s="228"/>
      <c r="AA459" s="228"/>
      <c r="AB459" s="228"/>
      <c r="AC459" s="228"/>
      <c r="AH459" s="228"/>
      <c r="AI459" s="228"/>
      <c r="AJ459" s="228"/>
    </row>
    <row r="460" spans="6:36" ht="13.5" customHeight="1">
      <c r="F460" s="228"/>
      <c r="G460" s="228"/>
      <c r="H460" s="228"/>
      <c r="M460" s="228"/>
      <c r="N460" s="228"/>
      <c r="O460" s="228"/>
      <c r="T460" s="228"/>
      <c r="U460" s="228"/>
      <c r="V460" s="228"/>
      <c r="AA460" s="228"/>
      <c r="AB460" s="228"/>
      <c r="AC460" s="228"/>
      <c r="AH460" s="228"/>
      <c r="AI460" s="228"/>
      <c r="AJ460" s="228"/>
    </row>
    <row r="461" spans="6:36" ht="13.5" customHeight="1">
      <c r="F461" s="228"/>
      <c r="G461" s="228"/>
      <c r="H461" s="228"/>
      <c r="M461" s="228"/>
      <c r="N461" s="228"/>
      <c r="O461" s="228"/>
      <c r="T461" s="228"/>
      <c r="U461" s="228"/>
      <c r="V461" s="228"/>
      <c r="AA461" s="228"/>
      <c r="AB461" s="228"/>
      <c r="AC461" s="228"/>
      <c r="AH461" s="228"/>
      <c r="AI461" s="228"/>
      <c r="AJ461" s="228"/>
    </row>
    <row r="462" spans="6:36" ht="13.5" customHeight="1">
      <c r="F462" s="228"/>
      <c r="G462" s="228"/>
      <c r="H462" s="228"/>
      <c r="M462" s="228"/>
      <c r="N462" s="228"/>
      <c r="O462" s="228"/>
      <c r="T462" s="228"/>
      <c r="U462" s="228"/>
      <c r="V462" s="228"/>
      <c r="AA462" s="228"/>
      <c r="AB462" s="228"/>
      <c r="AC462" s="228"/>
      <c r="AH462" s="228"/>
      <c r="AI462" s="228"/>
      <c r="AJ462" s="228"/>
    </row>
    <row r="463" spans="6:36" ht="13.5" customHeight="1">
      <c r="F463" s="228"/>
      <c r="G463" s="228"/>
      <c r="H463" s="228"/>
      <c r="M463" s="228"/>
      <c r="N463" s="228"/>
      <c r="O463" s="228"/>
      <c r="T463" s="228"/>
      <c r="U463" s="228"/>
      <c r="V463" s="228"/>
      <c r="AA463" s="228"/>
      <c r="AB463" s="228"/>
      <c r="AC463" s="228"/>
      <c r="AH463" s="228"/>
      <c r="AI463" s="228"/>
      <c r="AJ463" s="228"/>
    </row>
    <row r="464" spans="6:36" ht="13.5" customHeight="1">
      <c r="F464" s="228"/>
      <c r="G464" s="228"/>
      <c r="H464" s="228"/>
      <c r="M464" s="228"/>
      <c r="N464" s="228"/>
      <c r="O464" s="228"/>
      <c r="T464" s="228"/>
      <c r="U464" s="228"/>
      <c r="V464" s="228"/>
      <c r="AA464" s="228"/>
      <c r="AB464" s="228"/>
      <c r="AC464" s="228"/>
      <c r="AH464" s="228"/>
      <c r="AI464" s="228"/>
      <c r="AJ464" s="228"/>
    </row>
    <row r="465" spans="6:36" ht="13.5" customHeight="1">
      <c r="F465" s="228"/>
      <c r="G465" s="228"/>
      <c r="H465" s="228"/>
      <c r="M465" s="228"/>
      <c r="N465" s="228"/>
      <c r="O465" s="228"/>
      <c r="T465" s="228"/>
      <c r="U465" s="228"/>
      <c r="V465" s="228"/>
      <c r="AA465" s="228"/>
      <c r="AB465" s="228"/>
      <c r="AC465" s="228"/>
      <c r="AH465" s="228"/>
      <c r="AI465" s="228"/>
      <c r="AJ465" s="228"/>
    </row>
    <row r="466" spans="6:36" ht="13.5" customHeight="1">
      <c r="F466" s="228"/>
      <c r="G466" s="228"/>
      <c r="H466" s="228"/>
      <c r="M466" s="228"/>
      <c r="N466" s="228"/>
      <c r="O466" s="228"/>
      <c r="T466" s="228"/>
      <c r="U466" s="228"/>
      <c r="V466" s="228"/>
      <c r="AA466" s="228"/>
      <c r="AB466" s="228"/>
      <c r="AC466" s="228"/>
      <c r="AH466" s="228"/>
      <c r="AI466" s="228"/>
      <c r="AJ466" s="228"/>
    </row>
    <row r="467" spans="6:36" ht="13.5" customHeight="1">
      <c r="F467" s="228"/>
      <c r="G467" s="228"/>
      <c r="H467" s="228"/>
      <c r="M467" s="228"/>
      <c r="N467" s="228"/>
      <c r="O467" s="228"/>
      <c r="T467" s="228"/>
      <c r="U467" s="228"/>
      <c r="V467" s="228"/>
      <c r="AA467" s="228"/>
      <c r="AB467" s="228"/>
      <c r="AC467" s="228"/>
      <c r="AH467" s="228"/>
      <c r="AI467" s="228"/>
      <c r="AJ467" s="228"/>
    </row>
    <row r="468" spans="6:36" ht="13.5" customHeight="1">
      <c r="F468" s="228"/>
      <c r="G468" s="228"/>
      <c r="H468" s="228"/>
      <c r="M468" s="228"/>
      <c r="N468" s="228"/>
      <c r="O468" s="228"/>
      <c r="T468" s="228"/>
      <c r="U468" s="228"/>
      <c r="V468" s="228"/>
      <c r="AA468" s="228"/>
      <c r="AB468" s="228"/>
      <c r="AC468" s="228"/>
      <c r="AH468" s="228"/>
      <c r="AI468" s="228"/>
      <c r="AJ468" s="228"/>
    </row>
    <row r="469" spans="6:36" ht="13.5" customHeight="1">
      <c r="F469" s="228"/>
      <c r="G469" s="228"/>
      <c r="H469" s="228"/>
      <c r="M469" s="228"/>
      <c r="N469" s="228"/>
      <c r="O469" s="228"/>
      <c r="T469" s="228"/>
      <c r="U469" s="228"/>
      <c r="V469" s="228"/>
      <c r="AA469" s="228"/>
      <c r="AB469" s="228"/>
      <c r="AC469" s="228"/>
      <c r="AH469" s="228"/>
      <c r="AI469" s="228"/>
      <c r="AJ469" s="228"/>
    </row>
    <row r="470" spans="6:36" ht="13.5" customHeight="1">
      <c r="F470" s="228"/>
      <c r="G470" s="228"/>
      <c r="H470" s="228"/>
      <c r="M470" s="228"/>
      <c r="N470" s="228"/>
      <c r="O470" s="228"/>
      <c r="T470" s="228"/>
      <c r="U470" s="228"/>
      <c r="V470" s="228"/>
      <c r="AA470" s="228"/>
      <c r="AB470" s="228"/>
      <c r="AC470" s="228"/>
      <c r="AH470" s="228"/>
      <c r="AI470" s="228"/>
      <c r="AJ470" s="228"/>
    </row>
    <row r="471" spans="6:36" ht="13.5" customHeight="1">
      <c r="F471" s="228"/>
      <c r="G471" s="228"/>
      <c r="H471" s="228"/>
      <c r="M471" s="228"/>
      <c r="N471" s="228"/>
      <c r="O471" s="228"/>
      <c r="T471" s="228"/>
      <c r="U471" s="228"/>
      <c r="V471" s="228"/>
      <c r="AA471" s="228"/>
      <c r="AB471" s="228"/>
      <c r="AC471" s="228"/>
      <c r="AH471" s="228"/>
      <c r="AI471" s="228"/>
      <c r="AJ471" s="228"/>
    </row>
    <row r="472" spans="6:36" ht="13.5" customHeight="1">
      <c r="F472" s="228"/>
      <c r="G472" s="228"/>
      <c r="H472" s="228"/>
      <c r="M472" s="228"/>
      <c r="N472" s="228"/>
      <c r="O472" s="228"/>
      <c r="T472" s="228"/>
      <c r="U472" s="228"/>
      <c r="V472" s="228"/>
      <c r="AA472" s="228"/>
      <c r="AB472" s="228"/>
      <c r="AC472" s="228"/>
      <c r="AH472" s="228"/>
      <c r="AI472" s="228"/>
      <c r="AJ472" s="228"/>
    </row>
    <row r="473" spans="6:36" ht="13.5" customHeight="1">
      <c r="F473" s="228"/>
      <c r="G473" s="228"/>
      <c r="H473" s="228"/>
      <c r="M473" s="228"/>
      <c r="N473" s="228"/>
      <c r="O473" s="228"/>
      <c r="T473" s="228"/>
      <c r="U473" s="228"/>
      <c r="V473" s="228"/>
      <c r="AA473" s="228"/>
      <c r="AB473" s="228"/>
      <c r="AC473" s="228"/>
      <c r="AH473" s="228"/>
      <c r="AI473" s="228"/>
      <c r="AJ473" s="228"/>
    </row>
    <row r="474" spans="6:36" ht="13.5" customHeight="1">
      <c r="F474" s="228"/>
      <c r="G474" s="228"/>
      <c r="H474" s="228"/>
      <c r="M474" s="228"/>
      <c r="N474" s="228"/>
      <c r="O474" s="228"/>
      <c r="T474" s="228"/>
      <c r="U474" s="228"/>
      <c r="V474" s="228"/>
      <c r="AA474" s="228"/>
      <c r="AB474" s="228"/>
      <c r="AC474" s="228"/>
      <c r="AH474" s="228"/>
      <c r="AI474" s="228"/>
      <c r="AJ474" s="228"/>
    </row>
    <row r="475" spans="6:36" ht="13.5" customHeight="1">
      <c r="F475" s="228"/>
      <c r="G475" s="228"/>
      <c r="H475" s="228"/>
      <c r="M475" s="228"/>
      <c r="N475" s="228"/>
      <c r="O475" s="228"/>
      <c r="T475" s="228"/>
      <c r="U475" s="228"/>
      <c r="V475" s="228"/>
      <c r="AA475" s="228"/>
      <c r="AB475" s="228"/>
      <c r="AC475" s="228"/>
      <c r="AH475" s="228"/>
      <c r="AI475" s="228"/>
      <c r="AJ475" s="228"/>
    </row>
    <row r="476" spans="6:36" ht="13.5" customHeight="1">
      <c r="F476" s="228"/>
      <c r="G476" s="228"/>
      <c r="H476" s="228"/>
      <c r="M476" s="228"/>
      <c r="N476" s="228"/>
      <c r="O476" s="228"/>
      <c r="T476" s="228"/>
      <c r="U476" s="228"/>
      <c r="V476" s="228"/>
      <c r="AA476" s="228"/>
      <c r="AB476" s="228"/>
      <c r="AC476" s="228"/>
      <c r="AH476" s="228"/>
      <c r="AI476" s="228"/>
      <c r="AJ476" s="228"/>
    </row>
    <row r="477" spans="6:36" ht="13.5" customHeight="1">
      <c r="F477" s="228"/>
      <c r="G477" s="228"/>
      <c r="H477" s="228"/>
      <c r="M477" s="228"/>
      <c r="N477" s="228"/>
      <c r="O477" s="228"/>
      <c r="T477" s="228"/>
      <c r="U477" s="228"/>
      <c r="V477" s="228"/>
      <c r="AA477" s="228"/>
      <c r="AB477" s="228"/>
      <c r="AC477" s="228"/>
      <c r="AH477" s="228"/>
      <c r="AI477" s="228"/>
      <c r="AJ477" s="228"/>
    </row>
    <row r="478" spans="6:36" ht="13.5" customHeight="1">
      <c r="F478" s="228"/>
      <c r="G478" s="228"/>
      <c r="H478" s="228"/>
      <c r="M478" s="228"/>
      <c r="N478" s="228"/>
      <c r="O478" s="228"/>
      <c r="T478" s="228"/>
      <c r="U478" s="228"/>
      <c r="V478" s="228"/>
      <c r="AA478" s="228"/>
      <c r="AB478" s="228"/>
      <c r="AC478" s="228"/>
      <c r="AH478" s="228"/>
      <c r="AI478" s="228"/>
      <c r="AJ478" s="228"/>
    </row>
    <row r="479" spans="6:36" ht="13.5" customHeight="1">
      <c r="F479" s="228"/>
      <c r="G479" s="228"/>
      <c r="H479" s="228"/>
      <c r="M479" s="228"/>
      <c r="N479" s="228"/>
      <c r="O479" s="228"/>
      <c r="T479" s="228"/>
      <c r="U479" s="228"/>
      <c r="V479" s="228"/>
      <c r="AA479" s="228"/>
      <c r="AB479" s="228"/>
      <c r="AC479" s="228"/>
      <c r="AH479" s="228"/>
      <c r="AI479" s="228"/>
      <c r="AJ479" s="228"/>
    </row>
    <row r="480" spans="6:36" ht="13.5" customHeight="1">
      <c r="F480" s="228"/>
      <c r="G480" s="228"/>
      <c r="H480" s="228"/>
      <c r="M480" s="228"/>
      <c r="N480" s="228"/>
      <c r="O480" s="228"/>
      <c r="T480" s="228"/>
      <c r="U480" s="228"/>
      <c r="V480" s="228"/>
      <c r="AA480" s="228"/>
      <c r="AB480" s="228"/>
      <c r="AC480" s="228"/>
      <c r="AH480" s="228"/>
      <c r="AI480" s="228"/>
      <c r="AJ480" s="228"/>
    </row>
    <row r="481" spans="6:36" ht="13.5" customHeight="1">
      <c r="F481" s="228"/>
      <c r="G481" s="228"/>
      <c r="H481" s="228"/>
      <c r="M481" s="228"/>
      <c r="N481" s="228"/>
      <c r="O481" s="228"/>
      <c r="T481" s="228"/>
      <c r="U481" s="228"/>
      <c r="V481" s="228"/>
      <c r="AA481" s="228"/>
      <c r="AB481" s="228"/>
      <c r="AC481" s="228"/>
      <c r="AH481" s="228"/>
      <c r="AI481" s="228"/>
      <c r="AJ481" s="228"/>
    </row>
    <row r="482" spans="6:36" ht="13.5" customHeight="1">
      <c r="F482" s="228"/>
      <c r="G482" s="228"/>
      <c r="H482" s="228"/>
      <c r="M482" s="228"/>
      <c r="N482" s="228"/>
      <c r="O482" s="228"/>
      <c r="T482" s="228"/>
      <c r="U482" s="228"/>
      <c r="V482" s="228"/>
      <c r="AA482" s="228"/>
      <c r="AB482" s="228"/>
      <c r="AC482" s="228"/>
      <c r="AH482" s="228"/>
      <c r="AI482" s="228"/>
      <c r="AJ482" s="228"/>
    </row>
    <row r="483" spans="6:36" ht="13.5" customHeight="1">
      <c r="F483" s="228"/>
      <c r="G483" s="228"/>
      <c r="H483" s="228"/>
      <c r="M483" s="228"/>
      <c r="N483" s="228"/>
      <c r="O483" s="228"/>
      <c r="T483" s="228"/>
      <c r="U483" s="228"/>
      <c r="V483" s="228"/>
      <c r="AA483" s="228"/>
      <c r="AB483" s="228"/>
      <c r="AC483" s="228"/>
      <c r="AH483" s="228"/>
      <c r="AI483" s="228"/>
      <c r="AJ483" s="228"/>
    </row>
    <row r="484" spans="6:36" ht="13.5" customHeight="1">
      <c r="F484" s="228"/>
      <c r="G484" s="228"/>
      <c r="H484" s="228"/>
      <c r="M484" s="228"/>
      <c r="N484" s="228"/>
      <c r="O484" s="228"/>
      <c r="T484" s="228"/>
      <c r="U484" s="228"/>
      <c r="V484" s="228"/>
      <c r="AA484" s="228"/>
      <c r="AB484" s="228"/>
      <c r="AC484" s="228"/>
      <c r="AH484" s="228"/>
      <c r="AI484" s="228"/>
      <c r="AJ484" s="228"/>
    </row>
    <row r="485" spans="6:36" ht="13.5" customHeight="1">
      <c r="F485" s="228"/>
      <c r="G485" s="228"/>
      <c r="H485" s="228"/>
      <c r="M485" s="228"/>
      <c r="N485" s="228"/>
      <c r="O485" s="228"/>
      <c r="T485" s="228"/>
      <c r="U485" s="228"/>
      <c r="V485" s="228"/>
      <c r="AA485" s="228"/>
      <c r="AB485" s="228"/>
      <c r="AC485" s="228"/>
      <c r="AH485" s="228"/>
      <c r="AI485" s="228"/>
      <c r="AJ485" s="228"/>
    </row>
    <row r="486" spans="6:36" ht="13.5" customHeight="1">
      <c r="F486" s="228"/>
      <c r="G486" s="228"/>
      <c r="H486" s="228"/>
      <c r="M486" s="228"/>
      <c r="N486" s="228"/>
      <c r="O486" s="228"/>
      <c r="T486" s="228"/>
      <c r="U486" s="228"/>
      <c r="V486" s="228"/>
      <c r="AA486" s="228"/>
      <c r="AB486" s="228"/>
      <c r="AC486" s="228"/>
      <c r="AH486" s="228"/>
      <c r="AI486" s="228"/>
      <c r="AJ486" s="228"/>
    </row>
    <row r="487" spans="6:36" ht="13.5" customHeight="1">
      <c r="F487" s="228"/>
      <c r="G487" s="228"/>
      <c r="H487" s="228"/>
      <c r="M487" s="228"/>
      <c r="N487" s="228"/>
      <c r="O487" s="228"/>
      <c r="T487" s="228"/>
      <c r="U487" s="228"/>
      <c r="V487" s="228"/>
      <c r="AA487" s="228"/>
      <c r="AB487" s="228"/>
      <c r="AC487" s="228"/>
      <c r="AH487" s="228"/>
      <c r="AI487" s="228"/>
      <c r="AJ487" s="228"/>
    </row>
    <row r="488" spans="6:36" ht="13.5" customHeight="1">
      <c r="F488" s="228"/>
      <c r="G488" s="228"/>
      <c r="H488" s="228"/>
      <c r="M488" s="228"/>
      <c r="N488" s="228"/>
      <c r="O488" s="228"/>
      <c r="T488" s="228"/>
      <c r="U488" s="228"/>
      <c r="V488" s="228"/>
      <c r="AA488" s="228"/>
      <c r="AB488" s="228"/>
      <c r="AC488" s="228"/>
      <c r="AH488" s="228"/>
      <c r="AI488" s="228"/>
      <c r="AJ488" s="228"/>
    </row>
    <row r="489" spans="6:36" ht="13.5" customHeight="1">
      <c r="F489" s="228"/>
      <c r="G489" s="228"/>
      <c r="H489" s="228"/>
      <c r="M489" s="228"/>
      <c r="N489" s="228"/>
      <c r="O489" s="228"/>
      <c r="T489" s="228"/>
      <c r="U489" s="228"/>
      <c r="V489" s="228"/>
      <c r="AA489" s="228"/>
      <c r="AB489" s="228"/>
      <c r="AC489" s="228"/>
      <c r="AH489" s="228"/>
      <c r="AI489" s="228"/>
      <c r="AJ489" s="228"/>
    </row>
    <row r="490" spans="6:36" ht="13.5" customHeight="1">
      <c r="F490" s="228"/>
      <c r="G490" s="228"/>
      <c r="H490" s="228"/>
      <c r="M490" s="228"/>
      <c r="N490" s="228"/>
      <c r="O490" s="228"/>
      <c r="T490" s="228"/>
      <c r="U490" s="228"/>
      <c r="V490" s="228"/>
      <c r="AA490" s="228"/>
      <c r="AB490" s="228"/>
      <c r="AC490" s="228"/>
      <c r="AH490" s="228"/>
      <c r="AI490" s="228"/>
      <c r="AJ490" s="228"/>
    </row>
    <row r="491" spans="6:36" ht="13.5" customHeight="1">
      <c r="F491" s="228"/>
      <c r="G491" s="228"/>
      <c r="H491" s="228"/>
      <c r="M491" s="228"/>
      <c r="N491" s="228"/>
      <c r="O491" s="228"/>
      <c r="T491" s="228"/>
      <c r="U491" s="228"/>
      <c r="V491" s="228"/>
      <c r="AA491" s="228"/>
      <c r="AB491" s="228"/>
      <c r="AC491" s="228"/>
      <c r="AH491" s="228"/>
      <c r="AI491" s="228"/>
      <c r="AJ491" s="228"/>
    </row>
    <row r="492" spans="6:36" ht="13.5" customHeight="1">
      <c r="F492" s="228"/>
      <c r="G492" s="228"/>
      <c r="H492" s="228"/>
      <c r="M492" s="228"/>
      <c r="N492" s="228"/>
      <c r="O492" s="228"/>
      <c r="T492" s="228"/>
      <c r="U492" s="228"/>
      <c r="V492" s="228"/>
      <c r="AA492" s="228"/>
      <c r="AB492" s="228"/>
      <c r="AC492" s="228"/>
      <c r="AH492" s="228"/>
      <c r="AI492" s="228"/>
      <c r="AJ492" s="228"/>
    </row>
    <row r="493" spans="6:36" ht="13.5" customHeight="1">
      <c r="F493" s="228"/>
      <c r="G493" s="228"/>
      <c r="H493" s="228"/>
      <c r="M493" s="228"/>
      <c r="N493" s="228"/>
      <c r="O493" s="228"/>
      <c r="T493" s="228"/>
      <c r="U493" s="228"/>
      <c r="V493" s="228"/>
      <c r="AA493" s="228"/>
      <c r="AB493" s="228"/>
      <c r="AC493" s="228"/>
      <c r="AH493" s="228"/>
      <c r="AI493" s="228"/>
      <c r="AJ493" s="228"/>
    </row>
    <row r="494" spans="6:36" ht="13.5" customHeight="1">
      <c r="F494" s="228"/>
      <c r="G494" s="228"/>
      <c r="H494" s="228"/>
      <c r="M494" s="228"/>
      <c r="N494" s="228"/>
      <c r="O494" s="228"/>
      <c r="T494" s="228"/>
      <c r="U494" s="228"/>
      <c r="V494" s="228"/>
      <c r="AA494" s="228"/>
      <c r="AB494" s="228"/>
      <c r="AC494" s="228"/>
      <c r="AH494" s="228"/>
      <c r="AI494" s="228"/>
      <c r="AJ494" s="228"/>
    </row>
    <row r="495" spans="6:36" ht="13.5" customHeight="1">
      <c r="F495" s="228"/>
      <c r="G495" s="228"/>
      <c r="H495" s="228"/>
      <c r="M495" s="228"/>
      <c r="N495" s="228"/>
      <c r="O495" s="228"/>
      <c r="T495" s="228"/>
      <c r="U495" s="228"/>
      <c r="V495" s="228"/>
      <c r="AA495" s="228"/>
      <c r="AB495" s="228"/>
      <c r="AC495" s="228"/>
      <c r="AH495" s="228"/>
      <c r="AI495" s="228"/>
      <c r="AJ495" s="228"/>
    </row>
    <row r="496" spans="6:36" ht="13.5" customHeight="1">
      <c r="F496" s="228"/>
      <c r="G496" s="228"/>
      <c r="H496" s="228"/>
      <c r="M496" s="228"/>
      <c r="N496" s="228"/>
      <c r="O496" s="228"/>
      <c r="T496" s="228"/>
      <c r="U496" s="228"/>
      <c r="V496" s="228"/>
      <c r="AA496" s="228"/>
      <c r="AB496" s="228"/>
      <c r="AC496" s="228"/>
      <c r="AH496" s="228"/>
      <c r="AI496" s="228"/>
      <c r="AJ496" s="228"/>
    </row>
    <row r="497" spans="6:36" ht="13.5" customHeight="1">
      <c r="F497" s="228"/>
      <c r="G497" s="228"/>
      <c r="H497" s="228"/>
      <c r="M497" s="228"/>
      <c r="N497" s="228"/>
      <c r="O497" s="228"/>
      <c r="T497" s="228"/>
      <c r="U497" s="228"/>
      <c r="V497" s="228"/>
      <c r="AA497" s="228"/>
      <c r="AB497" s="228"/>
      <c r="AC497" s="228"/>
      <c r="AH497" s="228"/>
      <c r="AI497" s="228"/>
      <c r="AJ497" s="228"/>
    </row>
    <row r="498" spans="6:36" ht="13.5" customHeight="1">
      <c r="F498" s="228"/>
      <c r="G498" s="228"/>
      <c r="H498" s="228"/>
      <c r="M498" s="228"/>
      <c r="N498" s="228"/>
      <c r="O498" s="228"/>
      <c r="T498" s="228"/>
      <c r="U498" s="228"/>
      <c r="V498" s="228"/>
      <c r="AA498" s="228"/>
      <c r="AB498" s="228"/>
      <c r="AC498" s="228"/>
      <c r="AH498" s="228"/>
      <c r="AI498" s="228"/>
      <c r="AJ498" s="228"/>
    </row>
    <row r="499" spans="6:36" ht="13.5" customHeight="1">
      <c r="F499" s="228"/>
      <c r="G499" s="228"/>
      <c r="H499" s="228"/>
      <c r="M499" s="228"/>
      <c r="N499" s="228"/>
      <c r="O499" s="228"/>
      <c r="T499" s="228"/>
      <c r="U499" s="228"/>
      <c r="V499" s="228"/>
      <c r="AA499" s="228"/>
      <c r="AB499" s="228"/>
      <c r="AC499" s="228"/>
      <c r="AH499" s="228"/>
      <c r="AI499" s="228"/>
      <c r="AJ499" s="228"/>
    </row>
    <row r="500" spans="6:36" ht="13.5" customHeight="1">
      <c r="F500" s="228"/>
      <c r="G500" s="228"/>
      <c r="H500" s="228"/>
      <c r="M500" s="228"/>
      <c r="N500" s="228"/>
      <c r="O500" s="228"/>
      <c r="T500" s="228"/>
      <c r="U500" s="228"/>
      <c r="V500" s="228"/>
      <c r="AA500" s="228"/>
      <c r="AB500" s="228"/>
      <c r="AC500" s="228"/>
      <c r="AH500" s="228"/>
      <c r="AI500" s="228"/>
      <c r="AJ500" s="228"/>
    </row>
    <row r="501" spans="6:36" ht="13.5" customHeight="1">
      <c r="F501" s="228"/>
      <c r="G501" s="228"/>
      <c r="H501" s="228"/>
      <c r="M501" s="228"/>
      <c r="N501" s="228"/>
      <c r="O501" s="228"/>
      <c r="T501" s="228"/>
      <c r="U501" s="228"/>
      <c r="V501" s="228"/>
      <c r="AA501" s="228"/>
      <c r="AB501" s="228"/>
      <c r="AC501" s="228"/>
      <c r="AH501" s="228"/>
      <c r="AI501" s="228"/>
      <c r="AJ501" s="228"/>
    </row>
    <row r="502" spans="6:36" ht="13.5" customHeight="1">
      <c r="F502" s="228"/>
      <c r="G502" s="228"/>
      <c r="H502" s="228"/>
      <c r="M502" s="228"/>
      <c r="N502" s="228"/>
      <c r="O502" s="228"/>
      <c r="T502" s="228"/>
      <c r="U502" s="228"/>
      <c r="V502" s="228"/>
      <c r="AA502" s="228"/>
      <c r="AB502" s="228"/>
      <c r="AC502" s="228"/>
      <c r="AH502" s="228"/>
      <c r="AI502" s="228"/>
      <c r="AJ502" s="228"/>
    </row>
    <row r="503" spans="6:36" ht="13.5" customHeight="1">
      <c r="F503" s="228"/>
      <c r="G503" s="228"/>
      <c r="H503" s="228"/>
      <c r="M503" s="228"/>
      <c r="N503" s="228"/>
      <c r="O503" s="228"/>
      <c r="T503" s="228"/>
      <c r="U503" s="228"/>
      <c r="V503" s="228"/>
      <c r="AA503" s="228"/>
      <c r="AB503" s="228"/>
      <c r="AC503" s="228"/>
      <c r="AH503" s="228"/>
      <c r="AI503" s="228"/>
      <c r="AJ503" s="228"/>
    </row>
    <row r="504" spans="6:36" ht="13.5" customHeight="1">
      <c r="F504" s="228"/>
      <c r="G504" s="228"/>
      <c r="H504" s="228"/>
      <c r="M504" s="228"/>
      <c r="N504" s="228"/>
      <c r="O504" s="228"/>
      <c r="T504" s="228"/>
      <c r="U504" s="228"/>
      <c r="V504" s="228"/>
      <c r="AA504" s="228"/>
      <c r="AB504" s="228"/>
      <c r="AC504" s="228"/>
      <c r="AH504" s="228"/>
      <c r="AI504" s="228"/>
      <c r="AJ504" s="228"/>
    </row>
    <row r="505" spans="6:36" ht="13.5" customHeight="1">
      <c r="F505" s="228"/>
      <c r="G505" s="228"/>
      <c r="H505" s="228"/>
      <c r="M505" s="228"/>
      <c r="N505" s="228"/>
      <c r="O505" s="228"/>
      <c r="T505" s="228"/>
      <c r="U505" s="228"/>
      <c r="V505" s="228"/>
      <c r="AA505" s="228"/>
      <c r="AB505" s="228"/>
      <c r="AC505" s="228"/>
      <c r="AH505" s="228"/>
      <c r="AI505" s="228"/>
      <c r="AJ505" s="228"/>
    </row>
    <row r="506" spans="6:36" ht="13.5" customHeight="1">
      <c r="F506" s="228"/>
      <c r="G506" s="228"/>
      <c r="H506" s="228"/>
      <c r="M506" s="228"/>
      <c r="N506" s="228"/>
      <c r="O506" s="228"/>
      <c r="T506" s="228"/>
      <c r="U506" s="228"/>
      <c r="V506" s="228"/>
      <c r="AA506" s="228"/>
      <c r="AB506" s="228"/>
      <c r="AC506" s="228"/>
      <c r="AH506" s="228"/>
      <c r="AI506" s="228"/>
      <c r="AJ506" s="228"/>
    </row>
    <row r="507" spans="6:36" ht="13.5" customHeight="1">
      <c r="F507" s="228"/>
      <c r="G507" s="228"/>
      <c r="H507" s="228"/>
      <c r="M507" s="228"/>
      <c r="N507" s="228"/>
      <c r="O507" s="228"/>
      <c r="T507" s="228"/>
      <c r="U507" s="228"/>
      <c r="V507" s="228"/>
      <c r="AA507" s="228"/>
      <c r="AB507" s="228"/>
      <c r="AC507" s="228"/>
      <c r="AH507" s="228"/>
      <c r="AI507" s="228"/>
      <c r="AJ507" s="228"/>
    </row>
    <row r="508" spans="6:36" ht="13.5" customHeight="1">
      <c r="F508" s="228"/>
      <c r="G508" s="228"/>
      <c r="H508" s="228"/>
      <c r="M508" s="228"/>
      <c r="N508" s="228"/>
      <c r="O508" s="228"/>
      <c r="T508" s="228"/>
      <c r="U508" s="228"/>
      <c r="V508" s="228"/>
      <c r="AA508" s="228"/>
      <c r="AB508" s="228"/>
      <c r="AC508" s="228"/>
      <c r="AH508" s="228"/>
      <c r="AI508" s="228"/>
      <c r="AJ508" s="228"/>
    </row>
    <row r="509" spans="6:36" ht="13.5" customHeight="1">
      <c r="F509" s="228"/>
      <c r="G509" s="228"/>
      <c r="H509" s="228"/>
      <c r="M509" s="228"/>
      <c r="N509" s="228"/>
      <c r="O509" s="228"/>
      <c r="T509" s="228"/>
      <c r="U509" s="228"/>
      <c r="V509" s="228"/>
      <c r="AA509" s="228"/>
      <c r="AB509" s="228"/>
      <c r="AC509" s="228"/>
      <c r="AH509" s="228"/>
      <c r="AI509" s="228"/>
      <c r="AJ509" s="228"/>
    </row>
    <row r="510" spans="6:36" ht="13.5" customHeight="1">
      <c r="F510" s="228"/>
      <c r="G510" s="228"/>
      <c r="H510" s="228"/>
      <c r="M510" s="228"/>
      <c r="N510" s="228"/>
      <c r="O510" s="228"/>
      <c r="T510" s="228"/>
      <c r="U510" s="228"/>
      <c r="V510" s="228"/>
      <c r="AA510" s="228"/>
      <c r="AB510" s="228"/>
      <c r="AC510" s="228"/>
      <c r="AH510" s="228"/>
      <c r="AI510" s="228"/>
      <c r="AJ510" s="228"/>
    </row>
    <row r="511" spans="6:36" ht="13.5" customHeight="1">
      <c r="F511" s="228"/>
      <c r="G511" s="228"/>
      <c r="H511" s="228"/>
      <c r="M511" s="228"/>
      <c r="N511" s="228"/>
      <c r="O511" s="228"/>
      <c r="T511" s="228"/>
      <c r="U511" s="228"/>
      <c r="V511" s="228"/>
      <c r="AA511" s="228"/>
      <c r="AB511" s="228"/>
      <c r="AC511" s="228"/>
      <c r="AH511" s="228"/>
      <c r="AI511" s="228"/>
      <c r="AJ511" s="228"/>
    </row>
    <row r="512" spans="6:36" ht="13.5" customHeight="1">
      <c r="F512" s="228"/>
      <c r="G512" s="228"/>
      <c r="H512" s="228"/>
      <c r="M512" s="228"/>
      <c r="N512" s="228"/>
      <c r="O512" s="228"/>
      <c r="T512" s="228"/>
      <c r="U512" s="228"/>
      <c r="V512" s="228"/>
      <c r="AA512" s="228"/>
      <c r="AB512" s="228"/>
      <c r="AC512" s="228"/>
      <c r="AH512" s="228"/>
      <c r="AI512" s="228"/>
      <c r="AJ512" s="228"/>
    </row>
    <row r="513" spans="6:36" ht="13.5" customHeight="1">
      <c r="F513" s="228"/>
      <c r="G513" s="228"/>
      <c r="H513" s="228"/>
      <c r="M513" s="228"/>
      <c r="N513" s="228"/>
      <c r="O513" s="228"/>
      <c r="T513" s="228"/>
      <c r="U513" s="228"/>
      <c r="V513" s="228"/>
      <c r="AA513" s="228"/>
      <c r="AB513" s="228"/>
      <c r="AC513" s="228"/>
      <c r="AH513" s="228"/>
      <c r="AI513" s="228"/>
      <c r="AJ513" s="228"/>
    </row>
    <row r="514" spans="6:36" ht="13.5" customHeight="1">
      <c r="F514" s="228"/>
      <c r="G514" s="228"/>
      <c r="H514" s="228"/>
      <c r="M514" s="228"/>
      <c r="N514" s="228"/>
      <c r="O514" s="228"/>
      <c r="T514" s="228"/>
      <c r="U514" s="228"/>
      <c r="V514" s="228"/>
      <c r="AA514" s="228"/>
      <c r="AB514" s="228"/>
      <c r="AC514" s="228"/>
      <c r="AH514" s="228"/>
      <c r="AI514" s="228"/>
      <c r="AJ514" s="228"/>
    </row>
    <row r="515" spans="6:36" ht="13.5" customHeight="1">
      <c r="F515" s="228"/>
      <c r="G515" s="228"/>
      <c r="H515" s="228"/>
      <c r="M515" s="228"/>
      <c r="N515" s="228"/>
      <c r="O515" s="228"/>
      <c r="T515" s="228"/>
      <c r="U515" s="228"/>
      <c r="V515" s="228"/>
      <c r="AA515" s="228"/>
      <c r="AB515" s="228"/>
      <c r="AC515" s="228"/>
      <c r="AH515" s="228"/>
      <c r="AI515" s="228"/>
      <c r="AJ515" s="228"/>
    </row>
    <row r="516" spans="6:36" ht="13.5" customHeight="1">
      <c r="F516" s="228"/>
      <c r="G516" s="228"/>
      <c r="H516" s="228"/>
      <c r="M516" s="228"/>
      <c r="N516" s="228"/>
      <c r="O516" s="228"/>
      <c r="T516" s="228"/>
      <c r="U516" s="228"/>
      <c r="V516" s="228"/>
      <c r="AA516" s="228"/>
      <c r="AB516" s="228"/>
      <c r="AC516" s="228"/>
      <c r="AH516" s="228"/>
      <c r="AI516" s="228"/>
      <c r="AJ516" s="228"/>
    </row>
    <row r="517" spans="6:36" ht="13.5" customHeight="1">
      <c r="F517" s="228"/>
      <c r="G517" s="228"/>
      <c r="H517" s="228"/>
      <c r="M517" s="228"/>
      <c r="N517" s="228"/>
      <c r="O517" s="228"/>
      <c r="T517" s="228"/>
      <c r="U517" s="228"/>
      <c r="V517" s="228"/>
      <c r="AA517" s="228"/>
      <c r="AB517" s="228"/>
      <c r="AC517" s="228"/>
      <c r="AH517" s="228"/>
      <c r="AI517" s="228"/>
      <c r="AJ517" s="228"/>
    </row>
    <row r="518" spans="6:36" ht="13.5" customHeight="1">
      <c r="F518" s="228"/>
      <c r="G518" s="228"/>
      <c r="H518" s="228"/>
      <c r="M518" s="228"/>
      <c r="N518" s="228"/>
      <c r="O518" s="228"/>
      <c r="T518" s="228"/>
      <c r="U518" s="228"/>
      <c r="V518" s="228"/>
      <c r="AA518" s="228"/>
      <c r="AB518" s="228"/>
      <c r="AC518" s="228"/>
      <c r="AH518" s="228"/>
      <c r="AI518" s="228"/>
      <c r="AJ518" s="228"/>
    </row>
    <row r="519" spans="6:36" ht="13.5" customHeight="1">
      <c r="F519" s="228"/>
      <c r="G519" s="228"/>
      <c r="H519" s="228"/>
      <c r="M519" s="228"/>
      <c r="N519" s="228"/>
      <c r="O519" s="228"/>
      <c r="T519" s="228"/>
      <c r="U519" s="228"/>
      <c r="V519" s="228"/>
      <c r="AA519" s="228"/>
      <c r="AB519" s="228"/>
      <c r="AC519" s="228"/>
      <c r="AH519" s="228"/>
      <c r="AI519" s="228"/>
      <c r="AJ519" s="228"/>
    </row>
    <row r="520" spans="6:36" ht="13.5" customHeight="1">
      <c r="F520" s="228"/>
      <c r="G520" s="228"/>
      <c r="H520" s="228"/>
      <c r="M520" s="228"/>
      <c r="N520" s="228"/>
      <c r="O520" s="228"/>
      <c r="T520" s="228"/>
      <c r="U520" s="228"/>
      <c r="V520" s="228"/>
      <c r="AA520" s="228"/>
      <c r="AB520" s="228"/>
      <c r="AC520" s="228"/>
      <c r="AH520" s="228"/>
      <c r="AI520" s="228"/>
      <c r="AJ520" s="228"/>
    </row>
    <row r="521" spans="6:36" ht="13.5" customHeight="1">
      <c r="F521" s="228"/>
      <c r="G521" s="228"/>
      <c r="H521" s="228"/>
      <c r="M521" s="228"/>
      <c r="N521" s="228"/>
      <c r="O521" s="228"/>
      <c r="T521" s="228"/>
      <c r="U521" s="228"/>
      <c r="V521" s="228"/>
      <c r="AA521" s="228"/>
      <c r="AB521" s="228"/>
      <c r="AC521" s="228"/>
      <c r="AH521" s="228"/>
      <c r="AI521" s="228"/>
      <c r="AJ521" s="228"/>
    </row>
    <row r="522" spans="6:36" ht="13.5" customHeight="1">
      <c r="F522" s="228"/>
      <c r="G522" s="228"/>
      <c r="H522" s="228"/>
      <c r="M522" s="228"/>
      <c r="N522" s="228"/>
      <c r="O522" s="228"/>
      <c r="T522" s="228"/>
      <c r="U522" s="228"/>
      <c r="V522" s="228"/>
      <c r="AA522" s="228"/>
      <c r="AB522" s="228"/>
      <c r="AC522" s="228"/>
      <c r="AH522" s="228"/>
      <c r="AI522" s="228"/>
      <c r="AJ522" s="228"/>
    </row>
    <row r="523" spans="6:36" ht="13.5" customHeight="1">
      <c r="F523" s="228"/>
      <c r="G523" s="228"/>
      <c r="H523" s="228"/>
      <c r="M523" s="228"/>
      <c r="N523" s="228"/>
      <c r="O523" s="228"/>
      <c r="T523" s="228"/>
      <c r="U523" s="228"/>
      <c r="V523" s="228"/>
      <c r="AA523" s="228"/>
      <c r="AB523" s="228"/>
      <c r="AC523" s="228"/>
      <c r="AH523" s="228"/>
      <c r="AI523" s="228"/>
      <c r="AJ523" s="228"/>
    </row>
    <row r="524" spans="6:36" ht="13.5" customHeight="1">
      <c r="F524" s="228"/>
      <c r="G524" s="228"/>
      <c r="H524" s="228"/>
      <c r="M524" s="228"/>
      <c r="N524" s="228"/>
      <c r="O524" s="228"/>
      <c r="T524" s="228"/>
      <c r="U524" s="228"/>
      <c r="V524" s="228"/>
      <c r="AA524" s="228"/>
      <c r="AB524" s="228"/>
      <c r="AC524" s="228"/>
      <c r="AH524" s="228"/>
      <c r="AI524" s="228"/>
      <c r="AJ524" s="228"/>
    </row>
    <row r="525" spans="6:36" ht="13.5" customHeight="1">
      <c r="F525" s="228"/>
      <c r="G525" s="228"/>
      <c r="H525" s="228"/>
      <c r="M525" s="228"/>
      <c r="N525" s="228"/>
      <c r="O525" s="228"/>
      <c r="T525" s="228"/>
      <c r="U525" s="228"/>
      <c r="V525" s="228"/>
      <c r="AA525" s="228"/>
      <c r="AB525" s="228"/>
      <c r="AC525" s="228"/>
      <c r="AH525" s="228"/>
      <c r="AI525" s="228"/>
      <c r="AJ525" s="228"/>
    </row>
    <row r="526" spans="6:36" ht="13.5" customHeight="1">
      <c r="F526" s="228"/>
      <c r="G526" s="228"/>
      <c r="H526" s="228"/>
      <c r="M526" s="228"/>
      <c r="N526" s="228"/>
      <c r="O526" s="228"/>
      <c r="T526" s="228"/>
      <c r="U526" s="228"/>
      <c r="V526" s="228"/>
      <c r="AA526" s="228"/>
      <c r="AB526" s="228"/>
      <c r="AC526" s="228"/>
      <c r="AH526" s="228"/>
      <c r="AI526" s="228"/>
      <c r="AJ526" s="228"/>
    </row>
    <row r="527" spans="6:36" ht="13.5" customHeight="1">
      <c r="F527" s="228"/>
      <c r="G527" s="228"/>
      <c r="H527" s="228"/>
      <c r="M527" s="228"/>
      <c r="N527" s="228"/>
      <c r="O527" s="228"/>
      <c r="T527" s="228"/>
      <c r="U527" s="228"/>
      <c r="V527" s="228"/>
      <c r="AA527" s="228"/>
      <c r="AB527" s="228"/>
      <c r="AC527" s="228"/>
      <c r="AH527" s="228"/>
      <c r="AI527" s="228"/>
      <c r="AJ527" s="228"/>
    </row>
    <row r="528" spans="6:36" ht="13.5" customHeight="1">
      <c r="F528" s="228"/>
      <c r="G528" s="228"/>
      <c r="H528" s="228"/>
      <c r="M528" s="228"/>
      <c r="N528" s="228"/>
      <c r="O528" s="228"/>
      <c r="T528" s="228"/>
      <c r="U528" s="228"/>
      <c r="V528" s="228"/>
      <c r="AA528" s="228"/>
      <c r="AB528" s="228"/>
      <c r="AC528" s="228"/>
      <c r="AH528" s="228"/>
      <c r="AI528" s="228"/>
      <c r="AJ528" s="228"/>
    </row>
    <row r="529" spans="6:36" ht="13.5" customHeight="1">
      <c r="F529" s="228"/>
      <c r="G529" s="228"/>
      <c r="H529" s="228"/>
      <c r="M529" s="228"/>
      <c r="N529" s="228"/>
      <c r="O529" s="228"/>
      <c r="T529" s="228"/>
      <c r="U529" s="228"/>
      <c r="V529" s="228"/>
      <c r="AA529" s="228"/>
      <c r="AB529" s="228"/>
      <c r="AC529" s="228"/>
      <c r="AH529" s="228"/>
      <c r="AI529" s="228"/>
      <c r="AJ529" s="228"/>
    </row>
    <row r="530" spans="6:36" ht="13.5" customHeight="1">
      <c r="F530" s="228"/>
      <c r="G530" s="228"/>
      <c r="H530" s="228"/>
      <c r="M530" s="228"/>
      <c r="N530" s="228"/>
      <c r="O530" s="228"/>
      <c r="T530" s="228"/>
      <c r="U530" s="228"/>
      <c r="V530" s="228"/>
      <c r="AA530" s="228"/>
      <c r="AB530" s="228"/>
      <c r="AC530" s="228"/>
      <c r="AH530" s="228"/>
      <c r="AI530" s="228"/>
      <c r="AJ530" s="228"/>
    </row>
    <row r="531" spans="6:36" ht="13.5" customHeight="1">
      <c r="F531" s="228"/>
      <c r="G531" s="228"/>
      <c r="H531" s="228"/>
      <c r="M531" s="228"/>
      <c r="N531" s="228"/>
      <c r="O531" s="228"/>
      <c r="T531" s="228"/>
      <c r="U531" s="228"/>
      <c r="V531" s="228"/>
      <c r="AA531" s="228"/>
      <c r="AB531" s="228"/>
      <c r="AC531" s="228"/>
      <c r="AH531" s="228"/>
      <c r="AI531" s="228"/>
      <c r="AJ531" s="228"/>
    </row>
    <row r="532" spans="6:36" ht="13.5" customHeight="1">
      <c r="F532" s="228"/>
      <c r="G532" s="228"/>
      <c r="H532" s="228"/>
      <c r="M532" s="228"/>
      <c r="N532" s="228"/>
      <c r="O532" s="228"/>
      <c r="T532" s="228"/>
      <c r="U532" s="228"/>
      <c r="V532" s="228"/>
      <c r="AA532" s="228"/>
      <c r="AB532" s="228"/>
      <c r="AC532" s="228"/>
      <c r="AH532" s="228"/>
      <c r="AI532" s="228"/>
      <c r="AJ532" s="228"/>
    </row>
    <row r="533" spans="6:36" ht="13.5" customHeight="1">
      <c r="F533" s="228"/>
      <c r="G533" s="228"/>
      <c r="H533" s="228"/>
      <c r="M533" s="228"/>
      <c r="N533" s="228"/>
      <c r="O533" s="228"/>
      <c r="T533" s="228"/>
      <c r="U533" s="228"/>
      <c r="V533" s="228"/>
      <c r="AA533" s="228"/>
      <c r="AB533" s="228"/>
      <c r="AC533" s="228"/>
      <c r="AH533" s="228"/>
      <c r="AI533" s="228"/>
      <c r="AJ533" s="228"/>
    </row>
    <row r="534" spans="6:36" ht="13.5" customHeight="1">
      <c r="F534" s="228"/>
      <c r="G534" s="228"/>
      <c r="H534" s="228"/>
      <c r="M534" s="228"/>
      <c r="N534" s="228"/>
      <c r="O534" s="228"/>
      <c r="T534" s="228"/>
      <c r="U534" s="228"/>
      <c r="V534" s="228"/>
      <c r="AA534" s="228"/>
      <c r="AB534" s="228"/>
      <c r="AC534" s="228"/>
      <c r="AH534" s="228"/>
      <c r="AI534" s="228"/>
      <c r="AJ534" s="228"/>
    </row>
    <row r="535" spans="6:36" ht="13.5" customHeight="1">
      <c r="F535" s="228"/>
      <c r="G535" s="228"/>
      <c r="H535" s="228"/>
      <c r="M535" s="228"/>
      <c r="N535" s="228"/>
      <c r="O535" s="228"/>
      <c r="T535" s="228"/>
      <c r="U535" s="228"/>
      <c r="V535" s="228"/>
      <c r="AA535" s="228"/>
      <c r="AB535" s="228"/>
      <c r="AC535" s="228"/>
      <c r="AH535" s="228"/>
      <c r="AI535" s="228"/>
      <c r="AJ535" s="228"/>
    </row>
    <row r="536" spans="6:36" ht="13.5" customHeight="1">
      <c r="F536" s="228"/>
      <c r="G536" s="228"/>
      <c r="H536" s="228"/>
      <c r="M536" s="228"/>
      <c r="N536" s="228"/>
      <c r="O536" s="228"/>
      <c r="T536" s="228"/>
      <c r="U536" s="228"/>
      <c r="V536" s="228"/>
      <c r="AA536" s="228"/>
      <c r="AB536" s="228"/>
      <c r="AC536" s="228"/>
      <c r="AH536" s="228"/>
      <c r="AI536" s="228"/>
      <c r="AJ536" s="228"/>
    </row>
    <row r="537" spans="6:36" ht="13.5" customHeight="1">
      <c r="F537" s="228"/>
      <c r="G537" s="228"/>
      <c r="H537" s="228"/>
      <c r="M537" s="228"/>
      <c r="N537" s="228"/>
      <c r="O537" s="228"/>
      <c r="T537" s="228"/>
      <c r="U537" s="228"/>
      <c r="V537" s="228"/>
      <c r="AA537" s="228"/>
      <c r="AB537" s="228"/>
      <c r="AC537" s="228"/>
      <c r="AH537" s="228"/>
      <c r="AI537" s="228"/>
      <c r="AJ537" s="228"/>
    </row>
    <row r="538" spans="6:36" ht="13.5" customHeight="1">
      <c r="F538" s="228"/>
      <c r="G538" s="228"/>
      <c r="H538" s="228"/>
      <c r="M538" s="228"/>
      <c r="N538" s="228"/>
      <c r="O538" s="228"/>
      <c r="T538" s="228"/>
      <c r="U538" s="228"/>
      <c r="V538" s="228"/>
      <c r="AA538" s="228"/>
      <c r="AB538" s="228"/>
      <c r="AC538" s="228"/>
      <c r="AH538" s="228"/>
      <c r="AI538" s="228"/>
      <c r="AJ538" s="228"/>
    </row>
    <row r="539" spans="6:36" ht="13.5" customHeight="1">
      <c r="F539" s="228"/>
      <c r="G539" s="228"/>
      <c r="H539" s="228"/>
      <c r="M539" s="228"/>
      <c r="N539" s="228"/>
      <c r="O539" s="228"/>
      <c r="T539" s="228"/>
      <c r="U539" s="228"/>
      <c r="V539" s="228"/>
      <c r="AA539" s="228"/>
      <c r="AB539" s="228"/>
      <c r="AC539" s="228"/>
      <c r="AH539" s="228"/>
      <c r="AI539" s="228"/>
      <c r="AJ539" s="228"/>
    </row>
    <row r="540" spans="6:36" ht="13.5" customHeight="1">
      <c r="F540" s="228"/>
      <c r="G540" s="228"/>
      <c r="H540" s="228"/>
      <c r="M540" s="228"/>
      <c r="N540" s="228"/>
      <c r="O540" s="228"/>
      <c r="T540" s="228"/>
      <c r="U540" s="228"/>
      <c r="V540" s="228"/>
      <c r="AA540" s="228"/>
      <c r="AB540" s="228"/>
      <c r="AC540" s="228"/>
      <c r="AH540" s="228"/>
      <c r="AI540" s="228"/>
      <c r="AJ540" s="228"/>
    </row>
    <row r="541" spans="6:36" ht="13.5" customHeight="1">
      <c r="F541" s="228"/>
      <c r="G541" s="228"/>
      <c r="H541" s="228"/>
      <c r="M541" s="228"/>
      <c r="N541" s="228"/>
      <c r="O541" s="228"/>
      <c r="T541" s="228"/>
      <c r="U541" s="228"/>
      <c r="V541" s="228"/>
      <c r="AA541" s="228"/>
      <c r="AB541" s="228"/>
      <c r="AC541" s="228"/>
      <c r="AH541" s="228"/>
      <c r="AI541" s="228"/>
      <c r="AJ541" s="228"/>
    </row>
    <row r="542" spans="6:36" ht="13.5" customHeight="1">
      <c r="F542" s="228"/>
      <c r="G542" s="228"/>
      <c r="H542" s="228"/>
      <c r="M542" s="228"/>
      <c r="N542" s="228"/>
      <c r="O542" s="228"/>
      <c r="T542" s="228"/>
      <c r="U542" s="228"/>
      <c r="V542" s="228"/>
      <c r="AA542" s="228"/>
      <c r="AB542" s="228"/>
      <c r="AC542" s="228"/>
      <c r="AH542" s="228"/>
      <c r="AI542" s="228"/>
      <c r="AJ542" s="228"/>
    </row>
    <row r="543" spans="6:36" ht="13.5" customHeight="1">
      <c r="F543" s="228"/>
      <c r="G543" s="228"/>
      <c r="H543" s="228"/>
      <c r="M543" s="228"/>
      <c r="N543" s="228"/>
      <c r="O543" s="228"/>
      <c r="T543" s="228"/>
      <c r="U543" s="228"/>
      <c r="V543" s="228"/>
      <c r="AA543" s="228"/>
      <c r="AB543" s="228"/>
      <c r="AC543" s="228"/>
      <c r="AH543" s="228"/>
      <c r="AI543" s="228"/>
      <c r="AJ543" s="228"/>
    </row>
    <row r="544" spans="6:36" ht="13.5" customHeight="1">
      <c r="F544" s="228"/>
      <c r="G544" s="228"/>
      <c r="H544" s="228"/>
      <c r="M544" s="228"/>
      <c r="N544" s="228"/>
      <c r="O544" s="228"/>
      <c r="T544" s="228"/>
      <c r="U544" s="228"/>
      <c r="V544" s="228"/>
      <c r="AA544" s="228"/>
      <c r="AB544" s="228"/>
      <c r="AC544" s="228"/>
      <c r="AH544" s="228"/>
      <c r="AI544" s="228"/>
      <c r="AJ544" s="228"/>
    </row>
    <row r="545" spans="6:36" ht="13.5" customHeight="1">
      <c r="F545" s="228"/>
      <c r="G545" s="228"/>
      <c r="H545" s="228"/>
      <c r="M545" s="228"/>
      <c r="N545" s="228"/>
      <c r="O545" s="228"/>
      <c r="T545" s="228"/>
      <c r="U545" s="228"/>
      <c r="V545" s="228"/>
      <c r="AA545" s="228"/>
      <c r="AB545" s="228"/>
      <c r="AC545" s="228"/>
      <c r="AH545" s="228"/>
      <c r="AI545" s="228"/>
      <c r="AJ545" s="228"/>
    </row>
    <row r="546" spans="6:36" ht="13.5" customHeight="1">
      <c r="F546" s="228"/>
      <c r="G546" s="228"/>
      <c r="H546" s="228"/>
      <c r="M546" s="228"/>
      <c r="N546" s="228"/>
      <c r="O546" s="228"/>
      <c r="T546" s="228"/>
      <c r="U546" s="228"/>
      <c r="V546" s="228"/>
      <c r="AA546" s="228"/>
      <c r="AB546" s="228"/>
      <c r="AC546" s="228"/>
      <c r="AH546" s="228"/>
      <c r="AI546" s="228"/>
      <c r="AJ546" s="228"/>
    </row>
    <row r="547" spans="6:36" ht="13.5" customHeight="1">
      <c r="F547" s="228"/>
      <c r="G547" s="228"/>
      <c r="H547" s="228"/>
      <c r="M547" s="228"/>
      <c r="N547" s="228"/>
      <c r="O547" s="228"/>
      <c r="T547" s="228"/>
      <c r="U547" s="228"/>
      <c r="V547" s="228"/>
      <c r="AA547" s="228"/>
      <c r="AB547" s="228"/>
      <c r="AC547" s="228"/>
      <c r="AH547" s="228"/>
      <c r="AI547" s="228"/>
      <c r="AJ547" s="228"/>
    </row>
    <row r="548" spans="6:36" ht="13.5" customHeight="1">
      <c r="F548" s="228"/>
      <c r="G548" s="228"/>
      <c r="H548" s="228"/>
      <c r="M548" s="228"/>
      <c r="N548" s="228"/>
      <c r="O548" s="228"/>
      <c r="T548" s="228"/>
      <c r="U548" s="228"/>
      <c r="V548" s="228"/>
      <c r="AA548" s="228"/>
      <c r="AB548" s="228"/>
      <c r="AC548" s="228"/>
      <c r="AH548" s="228"/>
      <c r="AI548" s="228"/>
      <c r="AJ548" s="228"/>
    </row>
    <row r="549" spans="6:36" ht="13.5" customHeight="1">
      <c r="F549" s="228"/>
      <c r="G549" s="228"/>
      <c r="H549" s="228"/>
      <c r="M549" s="228"/>
      <c r="N549" s="228"/>
      <c r="O549" s="228"/>
      <c r="T549" s="228"/>
      <c r="U549" s="228"/>
      <c r="V549" s="228"/>
      <c r="AA549" s="228"/>
      <c r="AB549" s="228"/>
      <c r="AC549" s="228"/>
      <c r="AH549" s="228"/>
      <c r="AI549" s="228"/>
      <c r="AJ549" s="228"/>
    </row>
    <row r="550" spans="6:36" ht="13.5" customHeight="1">
      <c r="F550" s="228"/>
      <c r="G550" s="228"/>
      <c r="H550" s="228"/>
      <c r="M550" s="228"/>
      <c r="N550" s="228"/>
      <c r="O550" s="228"/>
      <c r="T550" s="228"/>
      <c r="U550" s="228"/>
      <c r="V550" s="228"/>
      <c r="AA550" s="228"/>
      <c r="AB550" s="228"/>
      <c r="AC550" s="228"/>
      <c r="AH550" s="228"/>
      <c r="AI550" s="228"/>
      <c r="AJ550" s="228"/>
    </row>
    <row r="551" spans="6:36" ht="13.5" customHeight="1">
      <c r="F551" s="228"/>
      <c r="G551" s="228"/>
      <c r="H551" s="228"/>
      <c r="M551" s="228"/>
      <c r="N551" s="228"/>
      <c r="O551" s="228"/>
      <c r="T551" s="228"/>
      <c r="U551" s="228"/>
      <c r="V551" s="228"/>
      <c r="AA551" s="228"/>
      <c r="AB551" s="228"/>
      <c r="AC551" s="228"/>
      <c r="AH551" s="228"/>
      <c r="AI551" s="228"/>
      <c r="AJ551" s="228"/>
    </row>
    <row r="552" spans="6:36" ht="13.5" customHeight="1">
      <c r="F552" s="228"/>
      <c r="G552" s="228"/>
      <c r="H552" s="228"/>
      <c r="M552" s="228"/>
      <c r="N552" s="228"/>
      <c r="O552" s="228"/>
      <c r="T552" s="228"/>
      <c r="U552" s="228"/>
      <c r="V552" s="228"/>
      <c r="AA552" s="228"/>
      <c r="AB552" s="228"/>
      <c r="AC552" s="228"/>
      <c r="AH552" s="228"/>
      <c r="AI552" s="228"/>
      <c r="AJ552" s="228"/>
    </row>
    <row r="553" spans="6:36" ht="13.5" customHeight="1">
      <c r="F553" s="228"/>
      <c r="G553" s="228"/>
      <c r="H553" s="228"/>
      <c r="M553" s="228"/>
      <c r="N553" s="228"/>
      <c r="O553" s="228"/>
      <c r="T553" s="228"/>
      <c r="U553" s="228"/>
      <c r="V553" s="228"/>
      <c r="AA553" s="228"/>
      <c r="AB553" s="228"/>
      <c r="AC553" s="228"/>
      <c r="AH553" s="228"/>
      <c r="AI553" s="228"/>
      <c r="AJ553" s="228"/>
    </row>
    <row r="554" spans="6:36" ht="13.5" customHeight="1">
      <c r="F554" s="228"/>
      <c r="G554" s="228"/>
      <c r="H554" s="228"/>
      <c r="M554" s="228"/>
      <c r="N554" s="228"/>
      <c r="O554" s="228"/>
      <c r="T554" s="228"/>
      <c r="U554" s="228"/>
      <c r="V554" s="228"/>
      <c r="AA554" s="228"/>
      <c r="AB554" s="228"/>
      <c r="AC554" s="228"/>
      <c r="AH554" s="228"/>
      <c r="AI554" s="228"/>
      <c r="AJ554" s="228"/>
    </row>
    <row r="555" spans="6:36" ht="13.5" customHeight="1">
      <c r="F555" s="228"/>
      <c r="G555" s="228"/>
      <c r="H555" s="228"/>
      <c r="M555" s="228"/>
      <c r="N555" s="228"/>
      <c r="O555" s="228"/>
      <c r="T555" s="228"/>
      <c r="U555" s="228"/>
      <c r="V555" s="228"/>
      <c r="AA555" s="228"/>
      <c r="AB555" s="228"/>
      <c r="AC555" s="228"/>
      <c r="AH555" s="228"/>
      <c r="AI555" s="228"/>
      <c r="AJ555" s="228"/>
    </row>
    <row r="556" spans="6:36" ht="13.5" customHeight="1">
      <c r="F556" s="228"/>
      <c r="G556" s="228"/>
      <c r="H556" s="228"/>
      <c r="M556" s="228"/>
      <c r="N556" s="228"/>
      <c r="O556" s="228"/>
      <c r="T556" s="228"/>
      <c r="U556" s="228"/>
      <c r="V556" s="228"/>
      <c r="AA556" s="228"/>
      <c r="AB556" s="228"/>
      <c r="AC556" s="228"/>
      <c r="AH556" s="228"/>
      <c r="AI556" s="228"/>
      <c r="AJ556" s="228"/>
    </row>
    <row r="557" spans="6:36" ht="13.5" customHeight="1">
      <c r="F557" s="228"/>
      <c r="G557" s="228"/>
      <c r="H557" s="228"/>
      <c r="M557" s="228"/>
      <c r="N557" s="228"/>
      <c r="O557" s="228"/>
      <c r="T557" s="228"/>
      <c r="U557" s="228"/>
      <c r="V557" s="228"/>
      <c r="AA557" s="228"/>
      <c r="AB557" s="228"/>
      <c r="AC557" s="228"/>
      <c r="AH557" s="228"/>
      <c r="AI557" s="228"/>
      <c r="AJ557" s="228"/>
    </row>
    <row r="558" spans="6:36" ht="13.5" customHeight="1">
      <c r="F558" s="228"/>
      <c r="G558" s="228"/>
      <c r="H558" s="228"/>
      <c r="M558" s="228"/>
      <c r="N558" s="228"/>
      <c r="O558" s="228"/>
      <c r="T558" s="228"/>
      <c r="U558" s="228"/>
      <c r="V558" s="228"/>
      <c r="AA558" s="228"/>
      <c r="AB558" s="228"/>
      <c r="AC558" s="228"/>
      <c r="AH558" s="228"/>
      <c r="AI558" s="228"/>
      <c r="AJ558" s="228"/>
    </row>
    <row r="559" spans="6:36" ht="13.5" customHeight="1">
      <c r="F559" s="228"/>
      <c r="G559" s="228"/>
      <c r="H559" s="228"/>
      <c r="M559" s="228"/>
      <c r="N559" s="228"/>
      <c r="O559" s="228"/>
      <c r="T559" s="228"/>
      <c r="U559" s="228"/>
      <c r="V559" s="228"/>
      <c r="AA559" s="228"/>
      <c r="AB559" s="228"/>
      <c r="AC559" s="228"/>
      <c r="AH559" s="228"/>
      <c r="AI559" s="228"/>
      <c r="AJ559" s="228"/>
    </row>
    <row r="560" spans="6:36" ht="13.5" customHeight="1">
      <c r="F560" s="228"/>
      <c r="G560" s="228"/>
      <c r="H560" s="228"/>
      <c r="M560" s="228"/>
      <c r="N560" s="228"/>
      <c r="O560" s="228"/>
      <c r="T560" s="228"/>
      <c r="U560" s="228"/>
      <c r="V560" s="228"/>
      <c r="AA560" s="228"/>
      <c r="AB560" s="228"/>
      <c r="AC560" s="228"/>
      <c r="AH560" s="228"/>
      <c r="AI560" s="228"/>
      <c r="AJ560" s="228"/>
    </row>
    <row r="561" spans="6:36" ht="13.5" customHeight="1">
      <c r="F561" s="228"/>
      <c r="G561" s="228"/>
      <c r="H561" s="228"/>
      <c r="M561" s="228"/>
      <c r="N561" s="228"/>
      <c r="O561" s="228"/>
      <c r="T561" s="228"/>
      <c r="U561" s="228"/>
      <c r="V561" s="228"/>
      <c r="AA561" s="228"/>
      <c r="AB561" s="228"/>
      <c r="AC561" s="228"/>
      <c r="AH561" s="228"/>
      <c r="AI561" s="228"/>
      <c r="AJ561" s="228"/>
    </row>
    <row r="562" spans="6:36" ht="13.5" customHeight="1">
      <c r="F562" s="228"/>
      <c r="G562" s="228"/>
      <c r="H562" s="228"/>
      <c r="M562" s="228"/>
      <c r="N562" s="228"/>
      <c r="O562" s="228"/>
      <c r="T562" s="228"/>
      <c r="U562" s="228"/>
      <c r="V562" s="228"/>
      <c r="AA562" s="228"/>
      <c r="AB562" s="228"/>
      <c r="AC562" s="228"/>
      <c r="AH562" s="228"/>
      <c r="AI562" s="228"/>
      <c r="AJ562" s="228"/>
    </row>
    <row r="563" spans="6:36" ht="13.5" customHeight="1">
      <c r="F563" s="228"/>
      <c r="G563" s="228"/>
      <c r="H563" s="228"/>
      <c r="M563" s="228"/>
      <c r="N563" s="228"/>
      <c r="O563" s="228"/>
      <c r="T563" s="228"/>
      <c r="U563" s="228"/>
      <c r="V563" s="228"/>
      <c r="AA563" s="228"/>
      <c r="AB563" s="228"/>
      <c r="AC563" s="228"/>
      <c r="AH563" s="228"/>
      <c r="AI563" s="228"/>
      <c r="AJ563" s="228"/>
    </row>
    <row r="564" spans="6:36" ht="13.5" customHeight="1">
      <c r="F564" s="228"/>
      <c r="G564" s="228"/>
      <c r="H564" s="228"/>
      <c r="M564" s="228"/>
      <c r="N564" s="228"/>
      <c r="O564" s="228"/>
      <c r="T564" s="228"/>
      <c r="U564" s="228"/>
      <c r="V564" s="228"/>
      <c r="AA564" s="228"/>
      <c r="AB564" s="228"/>
      <c r="AC564" s="228"/>
      <c r="AH564" s="228"/>
      <c r="AI564" s="228"/>
      <c r="AJ564" s="228"/>
    </row>
    <row r="565" spans="6:36" ht="13.5" customHeight="1">
      <c r="F565" s="228"/>
      <c r="G565" s="228"/>
      <c r="H565" s="228"/>
      <c r="M565" s="228"/>
      <c r="N565" s="228"/>
      <c r="O565" s="228"/>
      <c r="T565" s="228"/>
      <c r="U565" s="228"/>
      <c r="V565" s="228"/>
      <c r="AA565" s="228"/>
      <c r="AB565" s="228"/>
      <c r="AC565" s="228"/>
      <c r="AH565" s="228"/>
      <c r="AI565" s="228"/>
      <c r="AJ565" s="228"/>
    </row>
    <row r="566" spans="6:36" ht="13.5" customHeight="1">
      <c r="F566" s="228"/>
      <c r="G566" s="228"/>
      <c r="H566" s="228"/>
      <c r="M566" s="228"/>
      <c r="N566" s="228"/>
      <c r="O566" s="228"/>
      <c r="T566" s="228"/>
      <c r="U566" s="228"/>
      <c r="V566" s="228"/>
      <c r="AA566" s="228"/>
      <c r="AB566" s="228"/>
      <c r="AC566" s="228"/>
      <c r="AH566" s="228"/>
      <c r="AI566" s="228"/>
      <c r="AJ566" s="228"/>
    </row>
    <row r="567" spans="6:36" ht="13.5" customHeight="1">
      <c r="F567" s="228"/>
      <c r="G567" s="228"/>
      <c r="H567" s="228"/>
      <c r="M567" s="228"/>
      <c r="N567" s="228"/>
      <c r="O567" s="228"/>
      <c r="T567" s="228"/>
      <c r="U567" s="228"/>
      <c r="V567" s="228"/>
      <c r="AA567" s="228"/>
      <c r="AB567" s="228"/>
      <c r="AC567" s="228"/>
      <c r="AH567" s="228"/>
      <c r="AI567" s="228"/>
      <c r="AJ567" s="228"/>
    </row>
    <row r="568" spans="6:36" ht="13.5" customHeight="1">
      <c r="F568" s="228"/>
      <c r="G568" s="228"/>
      <c r="H568" s="228"/>
      <c r="M568" s="228"/>
      <c r="N568" s="228"/>
      <c r="O568" s="228"/>
      <c r="T568" s="228"/>
      <c r="U568" s="228"/>
      <c r="V568" s="228"/>
      <c r="AA568" s="228"/>
      <c r="AB568" s="228"/>
      <c r="AC568" s="228"/>
      <c r="AH568" s="228"/>
      <c r="AI568" s="228"/>
      <c r="AJ568" s="228"/>
    </row>
    <row r="569" spans="6:36" ht="13.5" customHeight="1">
      <c r="F569" s="228"/>
      <c r="G569" s="228"/>
      <c r="H569" s="228"/>
      <c r="M569" s="228"/>
      <c r="N569" s="228"/>
      <c r="O569" s="228"/>
      <c r="T569" s="228"/>
      <c r="U569" s="228"/>
      <c r="V569" s="228"/>
      <c r="AA569" s="228"/>
      <c r="AB569" s="228"/>
      <c r="AC569" s="228"/>
      <c r="AH569" s="228"/>
      <c r="AI569" s="228"/>
      <c r="AJ569" s="228"/>
    </row>
    <row r="570" spans="6:36" ht="13.5" customHeight="1">
      <c r="F570" s="228"/>
      <c r="G570" s="228"/>
      <c r="H570" s="228"/>
      <c r="M570" s="228"/>
      <c r="N570" s="228"/>
      <c r="O570" s="228"/>
      <c r="T570" s="228"/>
      <c r="U570" s="228"/>
      <c r="V570" s="228"/>
      <c r="AA570" s="228"/>
      <c r="AB570" s="228"/>
      <c r="AC570" s="228"/>
      <c r="AH570" s="228"/>
      <c r="AI570" s="228"/>
      <c r="AJ570" s="228"/>
    </row>
    <row r="571" spans="6:36" ht="13.5" customHeight="1">
      <c r="F571" s="228"/>
      <c r="G571" s="228"/>
      <c r="H571" s="228"/>
      <c r="M571" s="228"/>
      <c r="N571" s="228"/>
      <c r="O571" s="228"/>
      <c r="T571" s="228"/>
      <c r="U571" s="228"/>
      <c r="V571" s="228"/>
      <c r="AA571" s="228"/>
      <c r="AB571" s="228"/>
      <c r="AC571" s="228"/>
      <c r="AH571" s="228"/>
      <c r="AI571" s="228"/>
      <c r="AJ571" s="228"/>
    </row>
    <row r="572" spans="6:36" ht="13.5" customHeight="1">
      <c r="F572" s="228"/>
      <c r="G572" s="228"/>
      <c r="H572" s="228"/>
      <c r="M572" s="228"/>
      <c r="N572" s="228"/>
      <c r="O572" s="228"/>
      <c r="T572" s="228"/>
      <c r="U572" s="228"/>
      <c r="V572" s="228"/>
      <c r="AA572" s="228"/>
      <c r="AB572" s="228"/>
      <c r="AC572" s="228"/>
      <c r="AH572" s="228"/>
      <c r="AI572" s="228"/>
      <c r="AJ572" s="228"/>
    </row>
    <row r="573" spans="6:36" ht="13.5" customHeight="1">
      <c r="F573" s="228"/>
      <c r="G573" s="228"/>
      <c r="H573" s="228"/>
      <c r="M573" s="228"/>
      <c r="N573" s="228"/>
      <c r="O573" s="228"/>
      <c r="T573" s="228"/>
      <c r="U573" s="228"/>
      <c r="V573" s="228"/>
      <c r="AA573" s="228"/>
      <c r="AB573" s="228"/>
      <c r="AC573" s="228"/>
      <c r="AH573" s="228"/>
      <c r="AI573" s="228"/>
      <c r="AJ573" s="228"/>
    </row>
    <row r="574" spans="6:36" ht="13.5" customHeight="1">
      <c r="F574" s="228"/>
      <c r="G574" s="228"/>
      <c r="H574" s="228"/>
      <c r="M574" s="228"/>
      <c r="N574" s="228"/>
      <c r="O574" s="228"/>
      <c r="T574" s="228"/>
      <c r="U574" s="228"/>
      <c r="V574" s="228"/>
      <c r="AA574" s="228"/>
      <c r="AB574" s="228"/>
      <c r="AC574" s="228"/>
      <c r="AH574" s="228"/>
      <c r="AI574" s="228"/>
      <c r="AJ574" s="228"/>
    </row>
    <row r="575" spans="6:36" ht="13.5" customHeight="1">
      <c r="F575" s="228"/>
      <c r="G575" s="228"/>
      <c r="H575" s="228"/>
      <c r="M575" s="228"/>
      <c r="N575" s="228"/>
      <c r="O575" s="228"/>
      <c r="T575" s="228"/>
      <c r="U575" s="228"/>
      <c r="V575" s="228"/>
      <c r="AA575" s="228"/>
      <c r="AB575" s="228"/>
      <c r="AC575" s="228"/>
      <c r="AH575" s="228"/>
      <c r="AI575" s="228"/>
      <c r="AJ575" s="228"/>
    </row>
    <row r="576" spans="6:36" ht="13.5" customHeight="1">
      <c r="F576" s="228"/>
      <c r="G576" s="228"/>
      <c r="H576" s="228"/>
      <c r="M576" s="228"/>
      <c r="N576" s="228"/>
      <c r="O576" s="228"/>
      <c r="T576" s="228"/>
      <c r="U576" s="228"/>
      <c r="V576" s="228"/>
      <c r="AA576" s="228"/>
      <c r="AB576" s="228"/>
      <c r="AC576" s="228"/>
      <c r="AH576" s="228"/>
      <c r="AI576" s="228"/>
      <c r="AJ576" s="228"/>
    </row>
    <row r="577" spans="6:36" ht="13.5" customHeight="1">
      <c r="F577" s="228"/>
      <c r="G577" s="228"/>
      <c r="H577" s="228"/>
      <c r="M577" s="228"/>
      <c r="N577" s="228"/>
      <c r="O577" s="228"/>
      <c r="T577" s="228"/>
      <c r="U577" s="228"/>
      <c r="V577" s="228"/>
      <c r="AA577" s="228"/>
      <c r="AB577" s="228"/>
      <c r="AC577" s="228"/>
      <c r="AH577" s="228"/>
      <c r="AI577" s="228"/>
      <c r="AJ577" s="228"/>
    </row>
    <row r="578" spans="6:36" ht="13.5" customHeight="1">
      <c r="F578" s="228"/>
      <c r="G578" s="228"/>
      <c r="H578" s="228"/>
      <c r="M578" s="228"/>
      <c r="N578" s="228"/>
      <c r="O578" s="228"/>
      <c r="T578" s="228"/>
      <c r="U578" s="228"/>
      <c r="V578" s="228"/>
      <c r="AA578" s="228"/>
      <c r="AB578" s="228"/>
      <c r="AC578" s="228"/>
      <c r="AH578" s="228"/>
      <c r="AI578" s="228"/>
      <c r="AJ578" s="228"/>
    </row>
    <row r="579" spans="6:36" ht="13.5" customHeight="1">
      <c r="F579" s="228"/>
      <c r="G579" s="228"/>
      <c r="H579" s="228"/>
      <c r="M579" s="228"/>
      <c r="N579" s="228"/>
      <c r="O579" s="228"/>
      <c r="T579" s="228"/>
      <c r="U579" s="228"/>
      <c r="V579" s="228"/>
      <c r="AA579" s="228"/>
      <c r="AB579" s="228"/>
      <c r="AC579" s="228"/>
      <c r="AH579" s="228"/>
      <c r="AI579" s="228"/>
      <c r="AJ579" s="228"/>
    </row>
    <row r="580" spans="6:36" ht="13.5" customHeight="1">
      <c r="F580" s="228"/>
      <c r="G580" s="228"/>
      <c r="H580" s="228"/>
      <c r="M580" s="228"/>
      <c r="N580" s="228"/>
      <c r="O580" s="228"/>
      <c r="T580" s="228"/>
      <c r="U580" s="228"/>
      <c r="V580" s="228"/>
      <c r="AA580" s="228"/>
      <c r="AB580" s="228"/>
      <c r="AC580" s="228"/>
      <c r="AH580" s="228"/>
      <c r="AI580" s="228"/>
      <c r="AJ580" s="228"/>
    </row>
    <row r="581" spans="6:36" ht="13.5" customHeight="1">
      <c r="F581" s="228"/>
      <c r="G581" s="228"/>
      <c r="H581" s="228"/>
      <c r="M581" s="228"/>
      <c r="N581" s="228"/>
      <c r="O581" s="228"/>
      <c r="T581" s="228"/>
      <c r="U581" s="228"/>
      <c r="V581" s="228"/>
      <c r="AA581" s="228"/>
      <c r="AB581" s="228"/>
      <c r="AC581" s="228"/>
      <c r="AH581" s="228"/>
      <c r="AI581" s="228"/>
      <c r="AJ581" s="228"/>
    </row>
    <row r="582" spans="6:36" ht="13.5" customHeight="1">
      <c r="F582" s="228"/>
      <c r="G582" s="228"/>
      <c r="H582" s="228"/>
      <c r="M582" s="228"/>
      <c r="N582" s="228"/>
      <c r="O582" s="228"/>
      <c r="T582" s="228"/>
      <c r="U582" s="228"/>
      <c r="V582" s="228"/>
      <c r="AA582" s="228"/>
      <c r="AB582" s="228"/>
      <c r="AC582" s="228"/>
      <c r="AH582" s="228"/>
      <c r="AI582" s="228"/>
      <c r="AJ582" s="228"/>
    </row>
    <row r="583" spans="6:36" ht="13.5" customHeight="1">
      <c r="F583" s="228"/>
      <c r="G583" s="228"/>
      <c r="H583" s="228"/>
      <c r="M583" s="228"/>
      <c r="N583" s="228"/>
      <c r="O583" s="228"/>
      <c r="T583" s="228"/>
      <c r="U583" s="228"/>
      <c r="V583" s="228"/>
      <c r="AA583" s="228"/>
      <c r="AB583" s="228"/>
      <c r="AC583" s="228"/>
      <c r="AH583" s="228"/>
      <c r="AI583" s="228"/>
      <c r="AJ583" s="228"/>
    </row>
    <row r="584" spans="6:36" ht="13.5" customHeight="1">
      <c r="F584" s="228"/>
      <c r="G584" s="228"/>
      <c r="H584" s="228"/>
      <c r="M584" s="228"/>
      <c r="N584" s="228"/>
      <c r="O584" s="228"/>
      <c r="T584" s="228"/>
      <c r="U584" s="228"/>
      <c r="V584" s="228"/>
      <c r="AA584" s="228"/>
      <c r="AB584" s="228"/>
      <c r="AC584" s="228"/>
      <c r="AH584" s="228"/>
      <c r="AI584" s="228"/>
      <c r="AJ584" s="228"/>
    </row>
    <row r="585" spans="6:36" ht="13.5" customHeight="1">
      <c r="F585" s="228"/>
      <c r="G585" s="228"/>
      <c r="H585" s="228"/>
      <c r="M585" s="228"/>
      <c r="N585" s="228"/>
      <c r="O585" s="228"/>
      <c r="T585" s="228"/>
      <c r="U585" s="228"/>
      <c r="V585" s="228"/>
      <c r="AA585" s="228"/>
      <c r="AB585" s="228"/>
      <c r="AC585" s="228"/>
      <c r="AH585" s="228"/>
      <c r="AI585" s="228"/>
      <c r="AJ585" s="228"/>
    </row>
    <row r="586" spans="6:36" ht="13.5" customHeight="1">
      <c r="F586" s="228"/>
      <c r="G586" s="228"/>
      <c r="H586" s="228"/>
      <c r="M586" s="228"/>
      <c r="N586" s="228"/>
      <c r="O586" s="228"/>
      <c r="T586" s="228"/>
      <c r="U586" s="228"/>
      <c r="V586" s="228"/>
      <c r="AA586" s="228"/>
      <c r="AB586" s="228"/>
      <c r="AC586" s="228"/>
      <c r="AH586" s="228"/>
      <c r="AI586" s="228"/>
      <c r="AJ586" s="228"/>
    </row>
    <row r="587" spans="6:36" ht="13.5" customHeight="1">
      <c r="F587" s="228"/>
      <c r="G587" s="228"/>
      <c r="H587" s="228"/>
      <c r="M587" s="228"/>
      <c r="N587" s="228"/>
      <c r="O587" s="228"/>
      <c r="T587" s="228"/>
      <c r="U587" s="228"/>
      <c r="V587" s="228"/>
      <c r="AA587" s="228"/>
      <c r="AB587" s="228"/>
      <c r="AC587" s="228"/>
      <c r="AH587" s="228"/>
      <c r="AI587" s="228"/>
      <c r="AJ587" s="228"/>
    </row>
    <row r="588" spans="6:36" ht="13.5" customHeight="1">
      <c r="F588" s="228"/>
      <c r="G588" s="228"/>
      <c r="H588" s="228"/>
      <c r="M588" s="228"/>
      <c r="N588" s="228"/>
      <c r="O588" s="228"/>
      <c r="T588" s="228"/>
      <c r="U588" s="228"/>
      <c r="V588" s="228"/>
      <c r="AA588" s="228"/>
      <c r="AB588" s="228"/>
      <c r="AC588" s="228"/>
      <c r="AH588" s="228"/>
      <c r="AI588" s="228"/>
      <c r="AJ588" s="228"/>
    </row>
    <row r="589" spans="6:36" ht="13.5" customHeight="1">
      <c r="F589" s="228"/>
      <c r="G589" s="228"/>
      <c r="H589" s="228"/>
      <c r="M589" s="228"/>
      <c r="N589" s="228"/>
      <c r="O589" s="228"/>
      <c r="T589" s="228"/>
      <c r="U589" s="228"/>
      <c r="V589" s="228"/>
      <c r="AA589" s="228"/>
      <c r="AB589" s="228"/>
      <c r="AC589" s="228"/>
      <c r="AH589" s="228"/>
      <c r="AI589" s="228"/>
      <c r="AJ589" s="228"/>
    </row>
    <row r="590" spans="6:36" ht="13.5" customHeight="1">
      <c r="F590" s="228"/>
      <c r="G590" s="228"/>
      <c r="H590" s="228"/>
      <c r="M590" s="228"/>
      <c r="N590" s="228"/>
      <c r="O590" s="228"/>
      <c r="T590" s="228"/>
      <c r="U590" s="228"/>
      <c r="V590" s="228"/>
      <c r="AA590" s="228"/>
      <c r="AB590" s="228"/>
      <c r="AC590" s="228"/>
      <c r="AH590" s="228"/>
      <c r="AI590" s="228"/>
      <c r="AJ590" s="228"/>
    </row>
    <row r="591" spans="6:36" ht="13.5" customHeight="1">
      <c r="F591" s="228"/>
      <c r="G591" s="228"/>
      <c r="H591" s="228"/>
      <c r="M591" s="228"/>
      <c r="N591" s="228"/>
      <c r="O591" s="228"/>
      <c r="T591" s="228"/>
      <c r="U591" s="228"/>
      <c r="V591" s="228"/>
      <c r="AA591" s="228"/>
      <c r="AB591" s="228"/>
      <c r="AC591" s="228"/>
      <c r="AH591" s="228"/>
      <c r="AI591" s="228"/>
      <c r="AJ591" s="228"/>
    </row>
    <row r="592" spans="6:36" ht="13.5" customHeight="1">
      <c r="F592" s="228"/>
      <c r="G592" s="228"/>
      <c r="H592" s="228"/>
      <c r="M592" s="228"/>
      <c r="N592" s="228"/>
      <c r="O592" s="228"/>
      <c r="T592" s="228"/>
      <c r="U592" s="228"/>
      <c r="V592" s="228"/>
      <c r="AA592" s="228"/>
      <c r="AB592" s="228"/>
      <c r="AC592" s="228"/>
      <c r="AH592" s="228"/>
      <c r="AI592" s="228"/>
      <c r="AJ592" s="228"/>
    </row>
    <row r="593" spans="6:36" ht="13.5" customHeight="1">
      <c r="F593" s="228"/>
      <c r="G593" s="228"/>
      <c r="H593" s="228"/>
      <c r="M593" s="228"/>
      <c r="N593" s="228"/>
      <c r="O593" s="228"/>
      <c r="T593" s="228"/>
      <c r="U593" s="228"/>
      <c r="V593" s="228"/>
      <c r="AA593" s="228"/>
      <c r="AB593" s="228"/>
      <c r="AC593" s="228"/>
      <c r="AH593" s="228"/>
      <c r="AI593" s="228"/>
      <c r="AJ593" s="228"/>
    </row>
    <row r="594" spans="6:36" ht="13.5" customHeight="1">
      <c r="F594" s="228"/>
      <c r="G594" s="228"/>
      <c r="H594" s="228"/>
      <c r="M594" s="228"/>
      <c r="N594" s="228"/>
      <c r="O594" s="228"/>
      <c r="T594" s="228"/>
      <c r="U594" s="228"/>
      <c r="V594" s="228"/>
      <c r="AA594" s="228"/>
      <c r="AB594" s="228"/>
      <c r="AC594" s="228"/>
      <c r="AH594" s="228"/>
      <c r="AI594" s="228"/>
      <c r="AJ594" s="228"/>
    </row>
    <row r="595" spans="6:36" ht="13.5" customHeight="1">
      <c r="F595" s="228"/>
      <c r="G595" s="228"/>
      <c r="H595" s="228"/>
      <c r="M595" s="228"/>
      <c r="N595" s="228"/>
      <c r="O595" s="228"/>
      <c r="T595" s="228"/>
      <c r="U595" s="228"/>
      <c r="V595" s="228"/>
      <c r="AA595" s="228"/>
      <c r="AB595" s="228"/>
      <c r="AC595" s="228"/>
      <c r="AH595" s="228"/>
      <c r="AI595" s="228"/>
      <c r="AJ595" s="228"/>
    </row>
    <row r="596" spans="6:36" ht="13.5" customHeight="1">
      <c r="F596" s="228"/>
      <c r="G596" s="228"/>
      <c r="H596" s="228"/>
      <c r="M596" s="228"/>
      <c r="N596" s="228"/>
      <c r="O596" s="228"/>
      <c r="T596" s="228"/>
      <c r="U596" s="228"/>
      <c r="V596" s="228"/>
      <c r="AA596" s="228"/>
      <c r="AB596" s="228"/>
      <c r="AC596" s="228"/>
      <c r="AH596" s="228"/>
      <c r="AI596" s="228"/>
      <c r="AJ596" s="228"/>
    </row>
    <row r="597" spans="6:36" ht="13.5" customHeight="1">
      <c r="F597" s="228"/>
      <c r="G597" s="228"/>
      <c r="H597" s="228"/>
      <c r="M597" s="228"/>
      <c r="N597" s="228"/>
      <c r="O597" s="228"/>
      <c r="T597" s="228"/>
      <c r="U597" s="228"/>
      <c r="V597" s="228"/>
      <c r="AA597" s="228"/>
      <c r="AB597" s="228"/>
      <c r="AC597" s="228"/>
      <c r="AH597" s="228"/>
      <c r="AI597" s="228"/>
      <c r="AJ597" s="228"/>
    </row>
    <row r="598" spans="6:36" ht="13.5" customHeight="1">
      <c r="F598" s="228"/>
      <c r="G598" s="228"/>
      <c r="H598" s="228"/>
      <c r="M598" s="228"/>
      <c r="N598" s="228"/>
      <c r="O598" s="228"/>
      <c r="T598" s="228"/>
      <c r="U598" s="228"/>
      <c r="V598" s="228"/>
      <c r="AA598" s="228"/>
      <c r="AB598" s="228"/>
      <c r="AC598" s="228"/>
      <c r="AH598" s="228"/>
      <c r="AI598" s="228"/>
      <c r="AJ598" s="228"/>
    </row>
    <row r="599" spans="6:36" ht="13.5" customHeight="1">
      <c r="F599" s="228"/>
      <c r="G599" s="228"/>
      <c r="H599" s="228"/>
      <c r="M599" s="228"/>
      <c r="N599" s="228"/>
      <c r="O599" s="228"/>
      <c r="T599" s="228"/>
      <c r="U599" s="228"/>
      <c r="V599" s="228"/>
      <c r="AA599" s="228"/>
      <c r="AB599" s="228"/>
      <c r="AC599" s="228"/>
      <c r="AH599" s="228"/>
      <c r="AI599" s="228"/>
      <c r="AJ599" s="228"/>
    </row>
    <row r="600" spans="6:36" ht="13.5" customHeight="1">
      <c r="F600" s="228"/>
      <c r="G600" s="228"/>
      <c r="H600" s="228"/>
      <c r="M600" s="228"/>
      <c r="N600" s="228"/>
      <c r="O600" s="228"/>
      <c r="T600" s="228"/>
      <c r="U600" s="228"/>
      <c r="V600" s="228"/>
      <c r="AA600" s="228"/>
      <c r="AB600" s="228"/>
      <c r="AC600" s="228"/>
      <c r="AH600" s="228"/>
      <c r="AI600" s="228"/>
      <c r="AJ600" s="228"/>
    </row>
    <row r="601" spans="6:36" ht="13.5" customHeight="1">
      <c r="F601" s="228"/>
      <c r="G601" s="228"/>
      <c r="H601" s="228"/>
      <c r="M601" s="228"/>
      <c r="N601" s="228"/>
      <c r="O601" s="228"/>
      <c r="T601" s="228"/>
      <c r="U601" s="228"/>
      <c r="V601" s="228"/>
      <c r="AA601" s="228"/>
      <c r="AB601" s="228"/>
      <c r="AC601" s="228"/>
      <c r="AH601" s="228"/>
      <c r="AI601" s="228"/>
      <c r="AJ601" s="228"/>
    </row>
    <row r="602" spans="6:36" ht="13.5" customHeight="1">
      <c r="F602" s="228"/>
      <c r="G602" s="228"/>
      <c r="H602" s="228"/>
      <c r="M602" s="228"/>
      <c r="N602" s="228"/>
      <c r="O602" s="228"/>
      <c r="T602" s="228"/>
      <c r="U602" s="228"/>
      <c r="V602" s="228"/>
      <c r="AA602" s="228"/>
      <c r="AB602" s="228"/>
      <c r="AC602" s="228"/>
      <c r="AH602" s="228"/>
      <c r="AI602" s="228"/>
      <c r="AJ602" s="228"/>
    </row>
    <row r="603" spans="6:36" ht="13.5" customHeight="1">
      <c r="F603" s="228"/>
      <c r="G603" s="228"/>
      <c r="H603" s="228"/>
      <c r="M603" s="228"/>
      <c r="N603" s="228"/>
      <c r="O603" s="228"/>
      <c r="T603" s="228"/>
      <c r="U603" s="228"/>
      <c r="V603" s="228"/>
      <c r="AA603" s="228"/>
      <c r="AB603" s="228"/>
      <c r="AC603" s="228"/>
      <c r="AH603" s="228"/>
      <c r="AI603" s="228"/>
      <c r="AJ603" s="228"/>
    </row>
    <row r="604" spans="6:36" ht="13.5" customHeight="1">
      <c r="F604" s="228"/>
      <c r="G604" s="228"/>
      <c r="H604" s="228"/>
      <c r="M604" s="228"/>
      <c r="N604" s="228"/>
      <c r="O604" s="228"/>
      <c r="T604" s="228"/>
      <c r="U604" s="228"/>
      <c r="V604" s="228"/>
      <c r="AA604" s="228"/>
      <c r="AB604" s="228"/>
      <c r="AC604" s="228"/>
      <c r="AH604" s="228"/>
      <c r="AI604" s="228"/>
      <c r="AJ604" s="228"/>
    </row>
    <row r="605" spans="6:36" ht="13.5" customHeight="1">
      <c r="F605" s="228"/>
      <c r="G605" s="228"/>
      <c r="H605" s="228"/>
      <c r="M605" s="228"/>
      <c r="N605" s="228"/>
      <c r="O605" s="228"/>
      <c r="T605" s="228"/>
      <c r="U605" s="228"/>
      <c r="V605" s="228"/>
      <c r="AA605" s="228"/>
      <c r="AB605" s="228"/>
      <c r="AC605" s="228"/>
      <c r="AH605" s="228"/>
      <c r="AI605" s="228"/>
      <c r="AJ605" s="228"/>
    </row>
    <row r="606" spans="6:36" ht="13.5" customHeight="1">
      <c r="F606" s="228"/>
      <c r="G606" s="228"/>
      <c r="H606" s="228"/>
      <c r="M606" s="228"/>
      <c r="N606" s="228"/>
      <c r="O606" s="228"/>
      <c r="T606" s="228"/>
      <c r="U606" s="228"/>
      <c r="V606" s="228"/>
      <c r="AA606" s="228"/>
      <c r="AB606" s="228"/>
      <c r="AC606" s="228"/>
      <c r="AH606" s="228"/>
      <c r="AI606" s="228"/>
      <c r="AJ606" s="228"/>
    </row>
    <row r="607" spans="6:36" ht="13.5" customHeight="1">
      <c r="F607" s="228"/>
      <c r="G607" s="228"/>
      <c r="H607" s="228"/>
      <c r="M607" s="228"/>
      <c r="N607" s="228"/>
      <c r="O607" s="228"/>
      <c r="T607" s="228"/>
      <c r="U607" s="228"/>
      <c r="V607" s="228"/>
      <c r="AA607" s="228"/>
      <c r="AB607" s="228"/>
      <c r="AC607" s="228"/>
      <c r="AH607" s="228"/>
      <c r="AI607" s="228"/>
      <c r="AJ607" s="228"/>
    </row>
    <row r="608" spans="6:36" ht="13.5" customHeight="1">
      <c r="F608" s="228"/>
      <c r="G608" s="228"/>
      <c r="H608" s="228"/>
      <c r="M608" s="228"/>
      <c r="N608" s="228"/>
      <c r="O608" s="228"/>
      <c r="T608" s="228"/>
      <c r="U608" s="228"/>
      <c r="V608" s="228"/>
      <c r="AA608" s="228"/>
      <c r="AB608" s="228"/>
      <c r="AC608" s="228"/>
      <c r="AH608" s="228"/>
      <c r="AI608" s="228"/>
      <c r="AJ608" s="228"/>
    </row>
    <row r="609" spans="6:36" ht="13.5" customHeight="1">
      <c r="F609" s="228"/>
      <c r="G609" s="228"/>
      <c r="H609" s="228"/>
      <c r="M609" s="228"/>
      <c r="N609" s="228"/>
      <c r="O609" s="228"/>
      <c r="T609" s="228"/>
      <c r="U609" s="228"/>
      <c r="V609" s="228"/>
      <c r="AA609" s="228"/>
      <c r="AB609" s="228"/>
      <c r="AC609" s="228"/>
      <c r="AH609" s="228"/>
      <c r="AI609" s="228"/>
      <c r="AJ609" s="228"/>
    </row>
    <row r="610" spans="6:36" ht="13.5" customHeight="1">
      <c r="F610" s="228"/>
      <c r="G610" s="228"/>
      <c r="H610" s="228"/>
      <c r="M610" s="228"/>
      <c r="N610" s="228"/>
      <c r="O610" s="228"/>
      <c r="T610" s="228"/>
      <c r="U610" s="228"/>
      <c r="V610" s="228"/>
      <c r="AA610" s="228"/>
      <c r="AB610" s="228"/>
      <c r="AC610" s="228"/>
      <c r="AH610" s="228"/>
      <c r="AI610" s="228"/>
      <c r="AJ610" s="228"/>
    </row>
    <row r="611" spans="6:36" ht="13.5" customHeight="1">
      <c r="F611" s="228"/>
      <c r="G611" s="228"/>
      <c r="H611" s="228"/>
      <c r="M611" s="228"/>
      <c r="N611" s="228"/>
      <c r="O611" s="228"/>
      <c r="T611" s="228"/>
      <c r="U611" s="228"/>
      <c r="V611" s="228"/>
      <c r="AA611" s="228"/>
      <c r="AB611" s="228"/>
      <c r="AC611" s="228"/>
      <c r="AH611" s="228"/>
      <c r="AI611" s="228"/>
      <c r="AJ611" s="228"/>
    </row>
    <row r="612" spans="6:36" ht="13.5" customHeight="1">
      <c r="F612" s="228"/>
      <c r="G612" s="228"/>
      <c r="H612" s="228"/>
      <c r="M612" s="228"/>
      <c r="N612" s="228"/>
      <c r="O612" s="228"/>
      <c r="T612" s="228"/>
      <c r="U612" s="228"/>
      <c r="V612" s="228"/>
      <c r="AA612" s="228"/>
      <c r="AB612" s="228"/>
      <c r="AC612" s="228"/>
      <c r="AH612" s="228"/>
      <c r="AI612" s="228"/>
      <c r="AJ612" s="228"/>
    </row>
    <row r="613" spans="6:36" ht="13.5" customHeight="1">
      <c r="F613" s="228"/>
      <c r="G613" s="228"/>
      <c r="H613" s="228"/>
      <c r="M613" s="228"/>
      <c r="N613" s="228"/>
      <c r="O613" s="228"/>
      <c r="T613" s="228"/>
      <c r="U613" s="228"/>
      <c r="V613" s="228"/>
      <c r="AA613" s="228"/>
      <c r="AB613" s="228"/>
      <c r="AC613" s="228"/>
      <c r="AH613" s="228"/>
      <c r="AI613" s="228"/>
      <c r="AJ613" s="228"/>
    </row>
    <row r="614" spans="6:36" ht="13.5" customHeight="1">
      <c r="F614" s="228"/>
      <c r="G614" s="228"/>
      <c r="H614" s="228"/>
      <c r="M614" s="228"/>
      <c r="N614" s="228"/>
      <c r="O614" s="228"/>
      <c r="T614" s="228"/>
      <c r="U614" s="228"/>
      <c r="V614" s="228"/>
      <c r="AA614" s="228"/>
      <c r="AB614" s="228"/>
      <c r="AC614" s="228"/>
      <c r="AH614" s="228"/>
      <c r="AI614" s="228"/>
      <c r="AJ614" s="228"/>
    </row>
    <row r="615" spans="6:36" ht="13.5" customHeight="1">
      <c r="F615" s="228"/>
      <c r="G615" s="228"/>
      <c r="H615" s="228"/>
      <c r="M615" s="228"/>
      <c r="N615" s="228"/>
      <c r="O615" s="228"/>
      <c r="T615" s="228"/>
      <c r="U615" s="228"/>
      <c r="V615" s="228"/>
      <c r="AA615" s="228"/>
      <c r="AB615" s="228"/>
      <c r="AC615" s="228"/>
      <c r="AH615" s="228"/>
      <c r="AI615" s="228"/>
      <c r="AJ615" s="228"/>
    </row>
    <row r="616" spans="6:36" ht="13.5" customHeight="1">
      <c r="F616" s="228"/>
      <c r="G616" s="228"/>
      <c r="H616" s="228"/>
      <c r="M616" s="228"/>
      <c r="N616" s="228"/>
      <c r="O616" s="228"/>
      <c r="T616" s="228"/>
      <c r="U616" s="228"/>
      <c r="V616" s="228"/>
      <c r="AA616" s="228"/>
      <c r="AB616" s="228"/>
      <c r="AC616" s="228"/>
      <c r="AH616" s="228"/>
      <c r="AI616" s="228"/>
      <c r="AJ616" s="228"/>
    </row>
    <row r="617" spans="6:36" ht="13.5" customHeight="1">
      <c r="F617" s="228"/>
      <c r="G617" s="228"/>
      <c r="H617" s="228"/>
      <c r="M617" s="228"/>
      <c r="N617" s="228"/>
      <c r="O617" s="228"/>
      <c r="T617" s="228"/>
      <c r="U617" s="228"/>
      <c r="V617" s="228"/>
      <c r="AA617" s="228"/>
      <c r="AB617" s="228"/>
      <c r="AC617" s="228"/>
      <c r="AH617" s="228"/>
      <c r="AI617" s="228"/>
      <c r="AJ617" s="228"/>
    </row>
    <row r="618" spans="6:36" ht="13.5" customHeight="1">
      <c r="F618" s="228"/>
      <c r="G618" s="228"/>
      <c r="H618" s="228"/>
      <c r="M618" s="228"/>
      <c r="N618" s="228"/>
      <c r="O618" s="228"/>
      <c r="T618" s="228"/>
      <c r="U618" s="228"/>
      <c r="V618" s="228"/>
      <c r="AA618" s="228"/>
      <c r="AB618" s="228"/>
      <c r="AC618" s="228"/>
      <c r="AH618" s="228"/>
      <c r="AI618" s="228"/>
      <c r="AJ618" s="228"/>
    </row>
    <row r="619" spans="6:36" ht="13.5" customHeight="1">
      <c r="F619" s="228"/>
      <c r="G619" s="228"/>
      <c r="H619" s="228"/>
      <c r="M619" s="228"/>
      <c r="N619" s="228"/>
      <c r="O619" s="228"/>
      <c r="T619" s="228"/>
      <c r="U619" s="228"/>
      <c r="V619" s="228"/>
      <c r="AA619" s="228"/>
      <c r="AB619" s="228"/>
      <c r="AC619" s="228"/>
      <c r="AH619" s="228"/>
      <c r="AI619" s="228"/>
      <c r="AJ619" s="228"/>
    </row>
    <row r="620" spans="6:36" ht="13.5" customHeight="1">
      <c r="F620" s="228"/>
      <c r="G620" s="228"/>
      <c r="H620" s="228"/>
      <c r="M620" s="228"/>
      <c r="N620" s="228"/>
      <c r="O620" s="228"/>
      <c r="T620" s="228"/>
      <c r="U620" s="228"/>
      <c r="V620" s="228"/>
      <c r="AA620" s="228"/>
      <c r="AB620" s="228"/>
      <c r="AC620" s="228"/>
      <c r="AH620" s="228"/>
      <c r="AI620" s="228"/>
      <c r="AJ620" s="228"/>
    </row>
    <row r="621" spans="6:36" ht="13.5" customHeight="1">
      <c r="F621" s="228"/>
      <c r="G621" s="228"/>
      <c r="H621" s="228"/>
      <c r="M621" s="228"/>
      <c r="N621" s="228"/>
      <c r="O621" s="228"/>
      <c r="T621" s="228"/>
      <c r="U621" s="228"/>
      <c r="V621" s="228"/>
      <c r="AA621" s="228"/>
      <c r="AB621" s="228"/>
      <c r="AC621" s="228"/>
      <c r="AH621" s="228"/>
      <c r="AI621" s="228"/>
      <c r="AJ621" s="228"/>
    </row>
    <row r="622" spans="6:36" ht="13.5" customHeight="1">
      <c r="F622" s="228"/>
      <c r="G622" s="228"/>
      <c r="H622" s="228"/>
      <c r="M622" s="228"/>
      <c r="N622" s="228"/>
      <c r="O622" s="228"/>
      <c r="T622" s="228"/>
      <c r="U622" s="228"/>
      <c r="V622" s="228"/>
      <c r="AA622" s="228"/>
      <c r="AB622" s="228"/>
      <c r="AC622" s="228"/>
      <c r="AH622" s="228"/>
      <c r="AI622" s="228"/>
      <c r="AJ622" s="228"/>
    </row>
    <row r="623" spans="6:36" ht="13.5" customHeight="1">
      <c r="F623" s="228"/>
      <c r="G623" s="228"/>
      <c r="H623" s="228"/>
      <c r="M623" s="228"/>
      <c r="N623" s="228"/>
      <c r="O623" s="228"/>
      <c r="T623" s="228"/>
      <c r="U623" s="228"/>
      <c r="V623" s="228"/>
      <c r="AA623" s="228"/>
      <c r="AB623" s="228"/>
      <c r="AC623" s="228"/>
      <c r="AH623" s="228"/>
      <c r="AI623" s="228"/>
      <c r="AJ623" s="228"/>
    </row>
    <row r="624" spans="6:36" ht="13.5" customHeight="1">
      <c r="F624" s="228"/>
      <c r="G624" s="228"/>
      <c r="H624" s="228"/>
      <c r="M624" s="228"/>
      <c r="N624" s="228"/>
      <c r="O624" s="228"/>
      <c r="T624" s="228"/>
      <c r="U624" s="228"/>
      <c r="V624" s="228"/>
      <c r="AA624" s="228"/>
      <c r="AB624" s="228"/>
      <c r="AC624" s="228"/>
      <c r="AH624" s="228"/>
      <c r="AI624" s="228"/>
      <c r="AJ624" s="228"/>
    </row>
    <row r="625" spans="6:36" ht="13.5" customHeight="1">
      <c r="F625" s="228"/>
      <c r="G625" s="228"/>
      <c r="H625" s="228"/>
      <c r="M625" s="228"/>
      <c r="N625" s="228"/>
      <c r="O625" s="228"/>
      <c r="T625" s="228"/>
      <c r="U625" s="228"/>
      <c r="V625" s="228"/>
      <c r="AA625" s="228"/>
      <c r="AB625" s="228"/>
      <c r="AC625" s="228"/>
      <c r="AH625" s="228"/>
      <c r="AI625" s="228"/>
      <c r="AJ625" s="228"/>
    </row>
    <row r="626" spans="6:36" ht="13.5" customHeight="1">
      <c r="F626" s="228"/>
      <c r="G626" s="228"/>
      <c r="H626" s="228"/>
      <c r="M626" s="228"/>
      <c r="N626" s="228"/>
      <c r="O626" s="228"/>
      <c r="T626" s="228"/>
      <c r="U626" s="228"/>
      <c r="V626" s="228"/>
      <c r="AA626" s="228"/>
      <c r="AB626" s="228"/>
      <c r="AC626" s="228"/>
      <c r="AH626" s="228"/>
      <c r="AI626" s="228"/>
      <c r="AJ626" s="228"/>
    </row>
    <row r="627" spans="6:36" ht="13.5" customHeight="1">
      <c r="F627" s="228"/>
      <c r="G627" s="228"/>
      <c r="H627" s="228"/>
      <c r="M627" s="228"/>
      <c r="N627" s="228"/>
      <c r="O627" s="228"/>
      <c r="T627" s="228"/>
      <c r="U627" s="228"/>
      <c r="V627" s="228"/>
      <c r="AA627" s="228"/>
      <c r="AB627" s="228"/>
      <c r="AC627" s="228"/>
      <c r="AH627" s="228"/>
      <c r="AI627" s="228"/>
      <c r="AJ627" s="228"/>
    </row>
    <row r="628" spans="6:36" ht="13.5" customHeight="1">
      <c r="F628" s="228"/>
      <c r="G628" s="228"/>
      <c r="H628" s="228"/>
      <c r="M628" s="228"/>
      <c r="N628" s="228"/>
      <c r="O628" s="228"/>
      <c r="T628" s="228"/>
      <c r="U628" s="228"/>
      <c r="V628" s="228"/>
      <c r="AA628" s="228"/>
      <c r="AB628" s="228"/>
      <c r="AC628" s="228"/>
      <c r="AH628" s="228"/>
      <c r="AI628" s="228"/>
      <c r="AJ628" s="228"/>
    </row>
    <row r="629" spans="6:36" ht="13.5" customHeight="1">
      <c r="F629" s="228"/>
      <c r="G629" s="228"/>
      <c r="H629" s="228"/>
      <c r="M629" s="228"/>
      <c r="N629" s="228"/>
      <c r="O629" s="228"/>
      <c r="T629" s="228"/>
      <c r="U629" s="228"/>
      <c r="V629" s="228"/>
      <c r="AA629" s="228"/>
      <c r="AB629" s="228"/>
      <c r="AC629" s="228"/>
      <c r="AH629" s="228"/>
      <c r="AI629" s="228"/>
      <c r="AJ629" s="228"/>
    </row>
    <row r="630" spans="6:36" ht="13.5" customHeight="1">
      <c r="F630" s="228"/>
      <c r="G630" s="228"/>
      <c r="H630" s="228"/>
      <c r="M630" s="228"/>
      <c r="N630" s="228"/>
      <c r="O630" s="228"/>
      <c r="T630" s="228"/>
      <c r="U630" s="228"/>
      <c r="V630" s="228"/>
      <c r="AA630" s="228"/>
      <c r="AB630" s="228"/>
      <c r="AC630" s="228"/>
      <c r="AH630" s="228"/>
      <c r="AI630" s="228"/>
      <c r="AJ630" s="228"/>
    </row>
    <row r="631" spans="6:36" ht="13.5" customHeight="1">
      <c r="F631" s="228"/>
      <c r="G631" s="228"/>
      <c r="H631" s="228"/>
      <c r="M631" s="228"/>
      <c r="N631" s="228"/>
      <c r="O631" s="228"/>
      <c r="T631" s="228"/>
      <c r="U631" s="228"/>
      <c r="V631" s="228"/>
      <c r="AA631" s="228"/>
      <c r="AB631" s="228"/>
      <c r="AC631" s="228"/>
      <c r="AH631" s="228"/>
      <c r="AI631" s="228"/>
      <c r="AJ631" s="228"/>
    </row>
    <row r="632" spans="6:36" ht="13.5" customHeight="1">
      <c r="F632" s="228"/>
      <c r="G632" s="228"/>
      <c r="H632" s="228"/>
      <c r="M632" s="228"/>
      <c r="N632" s="228"/>
      <c r="O632" s="228"/>
      <c r="T632" s="228"/>
      <c r="U632" s="228"/>
      <c r="V632" s="228"/>
      <c r="AA632" s="228"/>
      <c r="AB632" s="228"/>
      <c r="AC632" s="228"/>
      <c r="AH632" s="228"/>
      <c r="AI632" s="228"/>
      <c r="AJ632" s="228"/>
    </row>
    <row r="633" spans="6:36" ht="13.5" customHeight="1">
      <c r="F633" s="228"/>
      <c r="G633" s="228"/>
      <c r="H633" s="228"/>
      <c r="M633" s="228"/>
      <c r="N633" s="228"/>
      <c r="O633" s="228"/>
      <c r="T633" s="228"/>
      <c r="U633" s="228"/>
      <c r="V633" s="228"/>
      <c r="AA633" s="228"/>
      <c r="AB633" s="228"/>
      <c r="AC633" s="228"/>
      <c r="AH633" s="228"/>
      <c r="AI633" s="228"/>
      <c r="AJ633" s="228"/>
    </row>
    <row r="634" spans="6:36" ht="13.5" customHeight="1">
      <c r="F634" s="228"/>
      <c r="G634" s="228"/>
      <c r="H634" s="228"/>
      <c r="M634" s="228"/>
      <c r="N634" s="228"/>
      <c r="O634" s="228"/>
      <c r="T634" s="228"/>
      <c r="U634" s="228"/>
      <c r="V634" s="228"/>
      <c r="AA634" s="228"/>
      <c r="AB634" s="228"/>
      <c r="AC634" s="228"/>
      <c r="AH634" s="228"/>
      <c r="AI634" s="228"/>
      <c r="AJ634" s="228"/>
    </row>
    <row r="635" spans="6:36" ht="13.5" customHeight="1">
      <c r="F635" s="228"/>
      <c r="G635" s="228"/>
      <c r="H635" s="228"/>
      <c r="M635" s="228"/>
      <c r="N635" s="228"/>
      <c r="O635" s="228"/>
      <c r="T635" s="228"/>
      <c r="U635" s="228"/>
      <c r="V635" s="228"/>
      <c r="AA635" s="228"/>
      <c r="AB635" s="228"/>
      <c r="AC635" s="228"/>
      <c r="AH635" s="228"/>
      <c r="AI635" s="228"/>
      <c r="AJ635" s="228"/>
    </row>
    <row r="636" spans="6:36" ht="13.5" customHeight="1">
      <c r="F636" s="228"/>
      <c r="G636" s="228"/>
      <c r="H636" s="228"/>
      <c r="M636" s="228"/>
      <c r="N636" s="228"/>
      <c r="O636" s="228"/>
      <c r="T636" s="228"/>
      <c r="U636" s="228"/>
      <c r="V636" s="228"/>
      <c r="AA636" s="228"/>
      <c r="AB636" s="228"/>
      <c r="AC636" s="228"/>
      <c r="AH636" s="228"/>
      <c r="AI636" s="228"/>
      <c r="AJ636" s="228"/>
    </row>
    <row r="637" spans="6:36" ht="13.5" customHeight="1">
      <c r="F637" s="228"/>
      <c r="G637" s="228"/>
      <c r="H637" s="228"/>
      <c r="M637" s="228"/>
      <c r="N637" s="228"/>
      <c r="O637" s="228"/>
      <c r="T637" s="228"/>
      <c r="U637" s="228"/>
      <c r="V637" s="228"/>
      <c r="AA637" s="228"/>
      <c r="AB637" s="228"/>
      <c r="AC637" s="228"/>
      <c r="AH637" s="228"/>
      <c r="AI637" s="228"/>
      <c r="AJ637" s="228"/>
    </row>
    <row r="638" spans="6:36" ht="13.5" customHeight="1">
      <c r="F638" s="228"/>
      <c r="G638" s="228"/>
      <c r="H638" s="228"/>
      <c r="M638" s="228"/>
      <c r="N638" s="228"/>
      <c r="O638" s="228"/>
      <c r="T638" s="228"/>
      <c r="U638" s="228"/>
      <c r="V638" s="228"/>
      <c r="AA638" s="228"/>
      <c r="AB638" s="228"/>
      <c r="AC638" s="228"/>
      <c r="AH638" s="228"/>
      <c r="AI638" s="228"/>
      <c r="AJ638" s="228"/>
    </row>
    <row r="639" spans="6:36" ht="13.5" customHeight="1">
      <c r="F639" s="228"/>
      <c r="G639" s="228"/>
      <c r="H639" s="228"/>
      <c r="M639" s="228"/>
      <c r="N639" s="228"/>
      <c r="O639" s="228"/>
      <c r="T639" s="228"/>
      <c r="U639" s="228"/>
      <c r="V639" s="228"/>
      <c r="AA639" s="228"/>
      <c r="AB639" s="228"/>
      <c r="AC639" s="228"/>
      <c r="AH639" s="228"/>
      <c r="AI639" s="228"/>
      <c r="AJ639" s="228"/>
    </row>
    <row r="640" spans="6:36" ht="13.5" customHeight="1">
      <c r="F640" s="228"/>
      <c r="G640" s="228"/>
      <c r="H640" s="228"/>
      <c r="M640" s="228"/>
      <c r="N640" s="228"/>
      <c r="O640" s="228"/>
      <c r="T640" s="228"/>
      <c r="U640" s="228"/>
      <c r="V640" s="228"/>
      <c r="AA640" s="228"/>
      <c r="AB640" s="228"/>
      <c r="AC640" s="228"/>
      <c r="AH640" s="228"/>
      <c r="AI640" s="228"/>
      <c r="AJ640" s="228"/>
    </row>
    <row r="641" spans="6:36" ht="13.5" customHeight="1">
      <c r="F641" s="228"/>
      <c r="G641" s="228"/>
      <c r="H641" s="228"/>
      <c r="M641" s="228"/>
      <c r="N641" s="228"/>
      <c r="O641" s="228"/>
      <c r="T641" s="228"/>
      <c r="U641" s="228"/>
      <c r="V641" s="228"/>
      <c r="AA641" s="228"/>
      <c r="AB641" s="228"/>
      <c r="AC641" s="228"/>
      <c r="AH641" s="228"/>
      <c r="AI641" s="228"/>
      <c r="AJ641" s="228"/>
    </row>
    <row r="642" spans="6:36" ht="13.5" customHeight="1">
      <c r="F642" s="228"/>
      <c r="G642" s="228"/>
      <c r="H642" s="228"/>
      <c r="M642" s="228"/>
      <c r="N642" s="228"/>
      <c r="O642" s="228"/>
      <c r="T642" s="228"/>
      <c r="U642" s="228"/>
      <c r="V642" s="228"/>
      <c r="AA642" s="228"/>
      <c r="AB642" s="228"/>
      <c r="AC642" s="228"/>
      <c r="AH642" s="228"/>
      <c r="AI642" s="228"/>
      <c r="AJ642" s="228"/>
    </row>
    <row r="643" spans="6:36" ht="13.5" customHeight="1">
      <c r="F643" s="228"/>
      <c r="G643" s="228"/>
      <c r="H643" s="228"/>
      <c r="M643" s="228"/>
      <c r="N643" s="228"/>
      <c r="O643" s="228"/>
      <c r="T643" s="228"/>
      <c r="U643" s="228"/>
      <c r="V643" s="228"/>
      <c r="AA643" s="228"/>
      <c r="AB643" s="228"/>
      <c r="AC643" s="228"/>
      <c r="AH643" s="228"/>
      <c r="AI643" s="228"/>
      <c r="AJ643" s="228"/>
    </row>
    <row r="644" spans="6:36" ht="13.5" customHeight="1">
      <c r="F644" s="228"/>
      <c r="G644" s="228"/>
      <c r="H644" s="228"/>
      <c r="M644" s="228"/>
      <c r="N644" s="228"/>
      <c r="O644" s="228"/>
      <c r="T644" s="228"/>
      <c r="U644" s="228"/>
      <c r="V644" s="228"/>
      <c r="AA644" s="228"/>
      <c r="AB644" s="228"/>
      <c r="AC644" s="228"/>
      <c r="AH644" s="228"/>
      <c r="AI644" s="228"/>
      <c r="AJ644" s="228"/>
    </row>
    <row r="645" spans="6:36" ht="13.5" customHeight="1">
      <c r="F645" s="228"/>
      <c r="G645" s="228"/>
      <c r="H645" s="228"/>
      <c r="M645" s="228"/>
      <c r="N645" s="228"/>
      <c r="O645" s="228"/>
      <c r="T645" s="228"/>
      <c r="U645" s="228"/>
      <c r="V645" s="228"/>
      <c r="AA645" s="228"/>
      <c r="AB645" s="228"/>
      <c r="AC645" s="228"/>
      <c r="AH645" s="228"/>
      <c r="AI645" s="228"/>
      <c r="AJ645" s="228"/>
    </row>
    <row r="646" spans="6:36" ht="13.5" customHeight="1">
      <c r="F646" s="228"/>
      <c r="G646" s="228"/>
      <c r="H646" s="228"/>
      <c r="M646" s="228"/>
      <c r="N646" s="228"/>
      <c r="O646" s="228"/>
      <c r="T646" s="228"/>
      <c r="U646" s="228"/>
      <c r="V646" s="228"/>
      <c r="AA646" s="228"/>
      <c r="AB646" s="228"/>
      <c r="AC646" s="228"/>
      <c r="AH646" s="228"/>
      <c r="AI646" s="228"/>
      <c r="AJ646" s="228"/>
    </row>
    <row r="647" spans="6:36" ht="13.5" customHeight="1">
      <c r="F647" s="228"/>
      <c r="G647" s="228"/>
      <c r="H647" s="228"/>
      <c r="M647" s="228"/>
      <c r="N647" s="228"/>
      <c r="O647" s="228"/>
      <c r="T647" s="228"/>
      <c r="U647" s="228"/>
      <c r="V647" s="228"/>
      <c r="AA647" s="228"/>
      <c r="AB647" s="228"/>
      <c r="AC647" s="228"/>
      <c r="AH647" s="228"/>
      <c r="AI647" s="228"/>
      <c r="AJ647" s="228"/>
    </row>
    <row r="648" spans="6:36" ht="13.5" customHeight="1">
      <c r="F648" s="228"/>
      <c r="G648" s="228"/>
      <c r="H648" s="228"/>
      <c r="M648" s="228"/>
      <c r="N648" s="228"/>
      <c r="O648" s="228"/>
      <c r="T648" s="228"/>
      <c r="U648" s="228"/>
      <c r="V648" s="228"/>
      <c r="AA648" s="228"/>
      <c r="AB648" s="228"/>
      <c r="AC648" s="228"/>
      <c r="AH648" s="228"/>
      <c r="AI648" s="228"/>
      <c r="AJ648" s="228"/>
    </row>
    <row r="649" spans="6:36" ht="13.5" customHeight="1">
      <c r="F649" s="228"/>
      <c r="G649" s="228"/>
      <c r="H649" s="228"/>
      <c r="M649" s="228"/>
      <c r="N649" s="228"/>
      <c r="O649" s="228"/>
      <c r="T649" s="228"/>
      <c r="U649" s="228"/>
      <c r="V649" s="228"/>
      <c r="AA649" s="228"/>
      <c r="AB649" s="228"/>
      <c r="AC649" s="228"/>
      <c r="AH649" s="228"/>
      <c r="AI649" s="228"/>
      <c r="AJ649" s="228"/>
    </row>
    <row r="650" spans="6:36" ht="13.5" customHeight="1">
      <c r="F650" s="228"/>
      <c r="G650" s="228"/>
      <c r="H650" s="228"/>
      <c r="M650" s="228"/>
      <c r="N650" s="228"/>
      <c r="O650" s="228"/>
      <c r="T650" s="228"/>
      <c r="U650" s="228"/>
      <c r="V650" s="228"/>
      <c r="AA650" s="228"/>
      <c r="AB650" s="228"/>
      <c r="AC650" s="228"/>
      <c r="AH650" s="228"/>
      <c r="AI650" s="228"/>
      <c r="AJ650" s="228"/>
    </row>
    <row r="651" spans="6:36" ht="13.5" customHeight="1">
      <c r="F651" s="228"/>
      <c r="G651" s="228"/>
      <c r="H651" s="228"/>
      <c r="M651" s="228"/>
      <c r="N651" s="228"/>
      <c r="O651" s="228"/>
      <c r="T651" s="228"/>
      <c r="U651" s="228"/>
      <c r="V651" s="228"/>
      <c r="AA651" s="228"/>
      <c r="AB651" s="228"/>
      <c r="AC651" s="228"/>
      <c r="AH651" s="228"/>
      <c r="AI651" s="228"/>
      <c r="AJ651" s="228"/>
    </row>
    <row r="652" spans="6:36" ht="13.5" customHeight="1">
      <c r="F652" s="228"/>
      <c r="G652" s="228"/>
      <c r="H652" s="228"/>
      <c r="M652" s="228"/>
      <c r="N652" s="228"/>
      <c r="O652" s="228"/>
      <c r="T652" s="228"/>
      <c r="U652" s="228"/>
      <c r="V652" s="228"/>
      <c r="AA652" s="228"/>
      <c r="AB652" s="228"/>
      <c r="AC652" s="228"/>
      <c r="AH652" s="228"/>
      <c r="AI652" s="228"/>
      <c r="AJ652" s="228"/>
    </row>
    <row r="653" spans="6:36" ht="13.5" customHeight="1">
      <c r="F653" s="228"/>
      <c r="G653" s="228"/>
      <c r="H653" s="228"/>
      <c r="M653" s="228"/>
      <c r="N653" s="228"/>
      <c r="O653" s="228"/>
      <c r="T653" s="228"/>
      <c r="U653" s="228"/>
      <c r="V653" s="228"/>
      <c r="AA653" s="228"/>
      <c r="AB653" s="228"/>
      <c r="AC653" s="228"/>
      <c r="AH653" s="228"/>
      <c r="AI653" s="228"/>
      <c r="AJ653" s="228"/>
    </row>
    <row r="654" spans="6:36" ht="13.5" customHeight="1">
      <c r="F654" s="228"/>
      <c r="G654" s="228"/>
      <c r="H654" s="228"/>
      <c r="M654" s="228"/>
      <c r="N654" s="228"/>
      <c r="O654" s="228"/>
      <c r="T654" s="228"/>
      <c r="U654" s="228"/>
      <c r="V654" s="228"/>
      <c r="AA654" s="228"/>
      <c r="AB654" s="228"/>
      <c r="AC654" s="228"/>
      <c r="AH654" s="228"/>
      <c r="AI654" s="228"/>
      <c r="AJ654" s="228"/>
    </row>
    <row r="655" spans="6:36" ht="13.5" customHeight="1">
      <c r="F655" s="228"/>
      <c r="G655" s="228"/>
      <c r="H655" s="228"/>
      <c r="M655" s="228"/>
      <c r="N655" s="228"/>
      <c r="O655" s="228"/>
      <c r="T655" s="228"/>
      <c r="U655" s="228"/>
      <c r="V655" s="228"/>
      <c r="AA655" s="228"/>
      <c r="AB655" s="228"/>
      <c r="AC655" s="228"/>
      <c r="AH655" s="228"/>
      <c r="AI655" s="228"/>
      <c r="AJ655" s="228"/>
    </row>
    <row r="656" spans="6:36" ht="13.5" customHeight="1">
      <c r="F656" s="228"/>
      <c r="G656" s="228"/>
      <c r="H656" s="228"/>
      <c r="M656" s="228"/>
      <c r="N656" s="228"/>
      <c r="O656" s="228"/>
      <c r="T656" s="228"/>
      <c r="U656" s="228"/>
      <c r="V656" s="228"/>
      <c r="AA656" s="228"/>
      <c r="AB656" s="228"/>
      <c r="AC656" s="228"/>
      <c r="AH656" s="228"/>
      <c r="AI656" s="228"/>
      <c r="AJ656" s="228"/>
    </row>
    <row r="657" spans="6:36" ht="13.5" customHeight="1">
      <c r="F657" s="228"/>
      <c r="G657" s="228"/>
      <c r="H657" s="228"/>
      <c r="M657" s="228"/>
      <c r="N657" s="228"/>
      <c r="O657" s="228"/>
      <c r="T657" s="228"/>
      <c r="U657" s="228"/>
      <c r="V657" s="228"/>
      <c r="AA657" s="228"/>
      <c r="AB657" s="228"/>
      <c r="AC657" s="228"/>
      <c r="AH657" s="228"/>
      <c r="AI657" s="228"/>
      <c r="AJ657" s="228"/>
    </row>
    <row r="658" spans="6:36" ht="13.5" customHeight="1">
      <c r="F658" s="228"/>
      <c r="G658" s="228"/>
      <c r="H658" s="228"/>
      <c r="M658" s="228"/>
      <c r="N658" s="228"/>
      <c r="O658" s="228"/>
      <c r="T658" s="228"/>
      <c r="U658" s="228"/>
      <c r="V658" s="228"/>
      <c r="AA658" s="228"/>
      <c r="AB658" s="228"/>
      <c r="AC658" s="228"/>
      <c r="AH658" s="228"/>
      <c r="AI658" s="228"/>
      <c r="AJ658" s="228"/>
    </row>
    <row r="659" spans="6:36" ht="13.5" customHeight="1">
      <c r="F659" s="228"/>
      <c r="G659" s="228"/>
      <c r="H659" s="228"/>
      <c r="M659" s="228"/>
      <c r="N659" s="228"/>
      <c r="O659" s="228"/>
      <c r="T659" s="228"/>
      <c r="U659" s="228"/>
      <c r="V659" s="228"/>
      <c r="AA659" s="228"/>
      <c r="AB659" s="228"/>
      <c r="AC659" s="228"/>
      <c r="AH659" s="228"/>
      <c r="AI659" s="228"/>
      <c r="AJ659" s="228"/>
    </row>
    <row r="660" spans="6:36" ht="13.5" customHeight="1">
      <c r="F660" s="228"/>
      <c r="G660" s="228"/>
      <c r="H660" s="228"/>
      <c r="M660" s="228"/>
      <c r="N660" s="228"/>
      <c r="O660" s="228"/>
      <c r="T660" s="228"/>
      <c r="U660" s="228"/>
      <c r="V660" s="228"/>
      <c r="AA660" s="228"/>
      <c r="AB660" s="228"/>
      <c r="AC660" s="228"/>
      <c r="AH660" s="228"/>
      <c r="AI660" s="228"/>
      <c r="AJ660" s="228"/>
    </row>
    <row r="661" spans="6:36" ht="13.5" customHeight="1">
      <c r="F661" s="228"/>
      <c r="G661" s="228"/>
      <c r="H661" s="228"/>
      <c r="M661" s="228"/>
      <c r="N661" s="228"/>
      <c r="O661" s="228"/>
      <c r="T661" s="228"/>
      <c r="U661" s="228"/>
      <c r="V661" s="228"/>
      <c r="AA661" s="228"/>
      <c r="AB661" s="228"/>
      <c r="AC661" s="228"/>
      <c r="AH661" s="228"/>
      <c r="AI661" s="228"/>
      <c r="AJ661" s="228"/>
    </row>
    <row r="662" spans="6:36" ht="13.5" customHeight="1">
      <c r="F662" s="228"/>
      <c r="G662" s="228"/>
      <c r="H662" s="228"/>
      <c r="M662" s="228"/>
      <c r="N662" s="228"/>
      <c r="O662" s="228"/>
      <c r="T662" s="228"/>
      <c r="U662" s="228"/>
      <c r="V662" s="228"/>
      <c r="AA662" s="228"/>
      <c r="AB662" s="228"/>
      <c r="AC662" s="228"/>
      <c r="AH662" s="228"/>
      <c r="AI662" s="228"/>
      <c r="AJ662" s="228"/>
    </row>
    <row r="663" spans="6:36" ht="13.5" customHeight="1">
      <c r="F663" s="228"/>
      <c r="G663" s="228"/>
      <c r="H663" s="228"/>
      <c r="M663" s="228"/>
      <c r="N663" s="228"/>
      <c r="O663" s="228"/>
      <c r="T663" s="228"/>
      <c r="U663" s="228"/>
      <c r="V663" s="228"/>
      <c r="AA663" s="228"/>
      <c r="AB663" s="228"/>
      <c r="AC663" s="228"/>
      <c r="AH663" s="228"/>
      <c r="AI663" s="228"/>
      <c r="AJ663" s="228"/>
    </row>
    <row r="664" spans="6:36" ht="13.5" customHeight="1">
      <c r="F664" s="228"/>
      <c r="G664" s="228"/>
      <c r="H664" s="228"/>
      <c r="M664" s="228"/>
      <c r="N664" s="228"/>
      <c r="O664" s="228"/>
      <c r="T664" s="228"/>
      <c r="U664" s="228"/>
      <c r="V664" s="228"/>
      <c r="AA664" s="228"/>
      <c r="AB664" s="228"/>
      <c r="AC664" s="228"/>
      <c r="AH664" s="228"/>
      <c r="AI664" s="228"/>
      <c r="AJ664" s="228"/>
    </row>
    <row r="665" spans="6:36" ht="13.5" customHeight="1">
      <c r="F665" s="228"/>
      <c r="G665" s="228"/>
      <c r="H665" s="228"/>
      <c r="M665" s="228"/>
      <c r="N665" s="228"/>
      <c r="O665" s="228"/>
      <c r="T665" s="228"/>
      <c r="U665" s="228"/>
      <c r="V665" s="228"/>
      <c r="AA665" s="228"/>
      <c r="AB665" s="228"/>
      <c r="AC665" s="228"/>
      <c r="AH665" s="228"/>
      <c r="AI665" s="228"/>
      <c r="AJ665" s="228"/>
    </row>
    <row r="666" spans="6:36" ht="13.5" customHeight="1">
      <c r="F666" s="228"/>
      <c r="G666" s="228"/>
      <c r="H666" s="228"/>
      <c r="M666" s="228"/>
      <c r="N666" s="228"/>
      <c r="O666" s="228"/>
      <c r="T666" s="228"/>
      <c r="U666" s="228"/>
      <c r="V666" s="228"/>
      <c r="AA666" s="228"/>
      <c r="AB666" s="228"/>
      <c r="AC666" s="228"/>
      <c r="AH666" s="228"/>
      <c r="AI666" s="228"/>
      <c r="AJ666" s="228"/>
    </row>
    <row r="667" spans="6:36" ht="13.5" customHeight="1">
      <c r="F667" s="228"/>
      <c r="G667" s="228"/>
      <c r="H667" s="228"/>
      <c r="M667" s="228"/>
      <c r="N667" s="228"/>
      <c r="O667" s="228"/>
      <c r="T667" s="228"/>
      <c r="U667" s="228"/>
      <c r="V667" s="228"/>
      <c r="AA667" s="228"/>
      <c r="AB667" s="228"/>
      <c r="AC667" s="228"/>
      <c r="AH667" s="228"/>
      <c r="AI667" s="228"/>
      <c r="AJ667" s="228"/>
    </row>
    <row r="668" spans="6:36" ht="13.5" customHeight="1">
      <c r="F668" s="228"/>
      <c r="G668" s="228"/>
      <c r="H668" s="228"/>
      <c r="M668" s="228"/>
      <c r="N668" s="228"/>
      <c r="O668" s="228"/>
      <c r="T668" s="228"/>
      <c r="U668" s="228"/>
      <c r="V668" s="228"/>
      <c r="AA668" s="228"/>
      <c r="AB668" s="228"/>
      <c r="AC668" s="228"/>
      <c r="AH668" s="228"/>
      <c r="AI668" s="228"/>
      <c r="AJ668" s="228"/>
    </row>
    <row r="669" spans="6:36" ht="13.5" customHeight="1">
      <c r="F669" s="228"/>
      <c r="G669" s="228"/>
      <c r="H669" s="228"/>
      <c r="M669" s="228"/>
      <c r="N669" s="228"/>
      <c r="O669" s="228"/>
      <c r="T669" s="228"/>
      <c r="U669" s="228"/>
      <c r="V669" s="228"/>
      <c r="AA669" s="228"/>
      <c r="AB669" s="228"/>
      <c r="AC669" s="228"/>
      <c r="AH669" s="228"/>
      <c r="AI669" s="228"/>
      <c r="AJ669" s="228"/>
    </row>
    <row r="670" spans="6:36" ht="13.5" customHeight="1">
      <c r="F670" s="228"/>
      <c r="G670" s="228"/>
      <c r="H670" s="228"/>
      <c r="M670" s="228"/>
      <c r="N670" s="228"/>
      <c r="O670" s="228"/>
      <c r="T670" s="228"/>
      <c r="U670" s="228"/>
      <c r="V670" s="228"/>
      <c r="AA670" s="228"/>
      <c r="AB670" s="228"/>
      <c r="AC670" s="228"/>
      <c r="AH670" s="228"/>
      <c r="AI670" s="228"/>
      <c r="AJ670" s="228"/>
    </row>
    <row r="671" spans="6:36" ht="13.5" customHeight="1">
      <c r="F671" s="228"/>
      <c r="G671" s="228"/>
      <c r="H671" s="228"/>
      <c r="M671" s="228"/>
      <c r="N671" s="228"/>
      <c r="O671" s="228"/>
      <c r="T671" s="228"/>
      <c r="U671" s="228"/>
      <c r="V671" s="228"/>
      <c r="AA671" s="228"/>
      <c r="AB671" s="228"/>
      <c r="AC671" s="228"/>
      <c r="AH671" s="228"/>
      <c r="AI671" s="228"/>
      <c r="AJ671" s="228"/>
    </row>
    <row r="672" spans="6:36" ht="13.5" customHeight="1">
      <c r="F672" s="228"/>
      <c r="G672" s="228"/>
      <c r="H672" s="228"/>
      <c r="M672" s="228"/>
      <c r="N672" s="228"/>
      <c r="O672" s="228"/>
      <c r="T672" s="228"/>
      <c r="U672" s="228"/>
      <c r="V672" s="228"/>
      <c r="AA672" s="228"/>
      <c r="AB672" s="228"/>
      <c r="AC672" s="228"/>
      <c r="AH672" s="228"/>
      <c r="AI672" s="228"/>
      <c r="AJ672" s="228"/>
    </row>
    <row r="673" spans="6:36" ht="13.5" customHeight="1">
      <c r="F673" s="228"/>
      <c r="G673" s="228"/>
      <c r="H673" s="228"/>
      <c r="M673" s="228"/>
      <c r="N673" s="228"/>
      <c r="O673" s="228"/>
      <c r="T673" s="228"/>
      <c r="U673" s="228"/>
      <c r="V673" s="228"/>
      <c r="AA673" s="228"/>
      <c r="AB673" s="228"/>
      <c r="AC673" s="228"/>
      <c r="AH673" s="228"/>
      <c r="AI673" s="228"/>
      <c r="AJ673" s="228"/>
    </row>
    <row r="674" spans="6:36" ht="13.5" customHeight="1">
      <c r="F674" s="228"/>
      <c r="G674" s="228"/>
      <c r="H674" s="228"/>
      <c r="M674" s="228"/>
      <c r="N674" s="228"/>
      <c r="O674" s="228"/>
      <c r="T674" s="228"/>
      <c r="U674" s="228"/>
      <c r="V674" s="228"/>
      <c r="AA674" s="228"/>
      <c r="AB674" s="228"/>
      <c r="AC674" s="228"/>
      <c r="AH674" s="228"/>
      <c r="AI674" s="228"/>
      <c r="AJ674" s="228"/>
    </row>
    <row r="675" spans="6:36" ht="13.5" customHeight="1">
      <c r="F675" s="228"/>
      <c r="G675" s="228"/>
      <c r="H675" s="228"/>
      <c r="M675" s="228"/>
      <c r="N675" s="228"/>
      <c r="O675" s="228"/>
      <c r="T675" s="228"/>
      <c r="U675" s="228"/>
      <c r="V675" s="228"/>
      <c r="AA675" s="228"/>
      <c r="AB675" s="228"/>
      <c r="AC675" s="228"/>
      <c r="AH675" s="228"/>
      <c r="AI675" s="228"/>
      <c r="AJ675" s="228"/>
    </row>
    <row r="676" spans="6:36" ht="13.5" customHeight="1">
      <c r="F676" s="228"/>
      <c r="G676" s="228"/>
      <c r="H676" s="228"/>
      <c r="M676" s="228"/>
      <c r="N676" s="228"/>
      <c r="O676" s="228"/>
      <c r="T676" s="228"/>
      <c r="U676" s="228"/>
      <c r="V676" s="228"/>
      <c r="AA676" s="228"/>
      <c r="AB676" s="228"/>
      <c r="AC676" s="228"/>
      <c r="AH676" s="228"/>
      <c r="AI676" s="228"/>
      <c r="AJ676" s="228"/>
    </row>
    <row r="677" spans="6:36" ht="13.5" customHeight="1">
      <c r="F677" s="228"/>
      <c r="G677" s="228"/>
      <c r="H677" s="228"/>
      <c r="M677" s="228"/>
      <c r="N677" s="228"/>
      <c r="O677" s="228"/>
      <c r="T677" s="228"/>
      <c r="U677" s="228"/>
      <c r="V677" s="228"/>
      <c r="AA677" s="228"/>
      <c r="AB677" s="228"/>
      <c r="AC677" s="228"/>
      <c r="AH677" s="228"/>
      <c r="AI677" s="228"/>
      <c r="AJ677" s="228"/>
    </row>
    <row r="678" spans="6:36" ht="13.5" customHeight="1">
      <c r="F678" s="228"/>
      <c r="G678" s="228"/>
      <c r="H678" s="228"/>
      <c r="M678" s="228"/>
      <c r="N678" s="228"/>
      <c r="O678" s="228"/>
      <c r="T678" s="228"/>
      <c r="U678" s="228"/>
      <c r="V678" s="228"/>
      <c r="AA678" s="228"/>
      <c r="AB678" s="228"/>
      <c r="AC678" s="228"/>
      <c r="AH678" s="228"/>
      <c r="AI678" s="228"/>
      <c r="AJ678" s="228"/>
    </row>
    <row r="679" spans="6:36" ht="13.5" customHeight="1">
      <c r="F679" s="228"/>
      <c r="G679" s="228"/>
      <c r="H679" s="228"/>
      <c r="M679" s="228"/>
      <c r="N679" s="228"/>
      <c r="O679" s="228"/>
      <c r="T679" s="228"/>
      <c r="U679" s="228"/>
      <c r="V679" s="228"/>
      <c r="AA679" s="228"/>
      <c r="AB679" s="228"/>
      <c r="AC679" s="228"/>
      <c r="AH679" s="228"/>
      <c r="AI679" s="228"/>
      <c r="AJ679" s="228"/>
    </row>
    <row r="680" spans="6:36" ht="13.5" customHeight="1">
      <c r="F680" s="228"/>
      <c r="G680" s="228"/>
      <c r="H680" s="228"/>
      <c r="M680" s="228"/>
      <c r="N680" s="228"/>
      <c r="O680" s="228"/>
      <c r="T680" s="228"/>
      <c r="U680" s="228"/>
      <c r="V680" s="228"/>
      <c r="AA680" s="228"/>
      <c r="AB680" s="228"/>
      <c r="AC680" s="228"/>
      <c r="AH680" s="228"/>
      <c r="AI680" s="228"/>
      <c r="AJ680" s="228"/>
    </row>
    <row r="681" spans="6:36" ht="13.5" customHeight="1">
      <c r="F681" s="228"/>
      <c r="G681" s="228"/>
      <c r="H681" s="228"/>
      <c r="M681" s="228"/>
      <c r="N681" s="228"/>
      <c r="O681" s="228"/>
      <c r="T681" s="228"/>
      <c r="U681" s="228"/>
      <c r="V681" s="228"/>
      <c r="AA681" s="228"/>
      <c r="AB681" s="228"/>
      <c r="AC681" s="228"/>
      <c r="AH681" s="228"/>
      <c r="AI681" s="228"/>
      <c r="AJ681" s="228"/>
    </row>
    <row r="682" spans="6:36" ht="13.5" customHeight="1">
      <c r="F682" s="228"/>
      <c r="G682" s="228"/>
      <c r="H682" s="228"/>
      <c r="M682" s="228"/>
      <c r="N682" s="228"/>
      <c r="O682" s="228"/>
      <c r="T682" s="228"/>
      <c r="U682" s="228"/>
      <c r="V682" s="228"/>
      <c r="AA682" s="228"/>
      <c r="AB682" s="228"/>
      <c r="AC682" s="228"/>
      <c r="AH682" s="228"/>
      <c r="AI682" s="228"/>
      <c r="AJ682" s="228"/>
    </row>
    <row r="683" spans="6:36" ht="13.5" customHeight="1">
      <c r="F683" s="228"/>
      <c r="G683" s="228"/>
      <c r="H683" s="228"/>
      <c r="M683" s="228"/>
      <c r="N683" s="228"/>
      <c r="O683" s="228"/>
      <c r="T683" s="228"/>
      <c r="U683" s="228"/>
      <c r="V683" s="228"/>
      <c r="AA683" s="228"/>
      <c r="AB683" s="228"/>
      <c r="AC683" s="228"/>
      <c r="AH683" s="228"/>
      <c r="AI683" s="228"/>
      <c r="AJ683" s="228"/>
    </row>
    <row r="684" spans="6:36" ht="13.5" customHeight="1">
      <c r="F684" s="228"/>
      <c r="G684" s="228"/>
      <c r="H684" s="228"/>
      <c r="M684" s="228"/>
      <c r="N684" s="228"/>
      <c r="O684" s="228"/>
      <c r="T684" s="228"/>
      <c r="U684" s="228"/>
      <c r="V684" s="228"/>
      <c r="AA684" s="228"/>
      <c r="AB684" s="228"/>
      <c r="AC684" s="228"/>
      <c r="AH684" s="228"/>
      <c r="AI684" s="228"/>
      <c r="AJ684" s="228"/>
    </row>
    <row r="685" spans="6:36" ht="13.5" customHeight="1">
      <c r="F685" s="228"/>
      <c r="G685" s="228"/>
      <c r="H685" s="228"/>
      <c r="M685" s="228"/>
      <c r="N685" s="228"/>
      <c r="O685" s="228"/>
      <c r="T685" s="228"/>
      <c r="U685" s="228"/>
      <c r="V685" s="228"/>
      <c r="AA685" s="228"/>
      <c r="AB685" s="228"/>
      <c r="AC685" s="228"/>
      <c r="AH685" s="228"/>
      <c r="AI685" s="228"/>
      <c r="AJ685" s="228"/>
    </row>
    <row r="686" spans="6:36" ht="13.5" customHeight="1">
      <c r="F686" s="228"/>
      <c r="G686" s="228"/>
      <c r="H686" s="228"/>
      <c r="M686" s="228"/>
      <c r="N686" s="228"/>
      <c r="O686" s="228"/>
      <c r="T686" s="228"/>
      <c r="U686" s="228"/>
      <c r="V686" s="228"/>
      <c r="AA686" s="228"/>
      <c r="AB686" s="228"/>
      <c r="AC686" s="228"/>
      <c r="AH686" s="228"/>
      <c r="AI686" s="228"/>
      <c r="AJ686" s="228"/>
    </row>
    <row r="687" spans="6:36" ht="13.5" customHeight="1">
      <c r="F687" s="228"/>
      <c r="G687" s="228"/>
      <c r="H687" s="228"/>
      <c r="M687" s="228"/>
      <c r="N687" s="228"/>
      <c r="O687" s="228"/>
      <c r="T687" s="228"/>
      <c r="U687" s="228"/>
      <c r="V687" s="228"/>
      <c r="AA687" s="228"/>
      <c r="AB687" s="228"/>
      <c r="AC687" s="228"/>
      <c r="AH687" s="228"/>
      <c r="AI687" s="228"/>
      <c r="AJ687" s="228"/>
    </row>
    <row r="688" spans="6:36" ht="13.5" customHeight="1">
      <c r="F688" s="228"/>
      <c r="G688" s="228"/>
      <c r="H688" s="228"/>
      <c r="M688" s="228"/>
      <c r="N688" s="228"/>
      <c r="O688" s="228"/>
      <c r="T688" s="228"/>
      <c r="U688" s="228"/>
      <c r="V688" s="228"/>
      <c r="AA688" s="228"/>
      <c r="AB688" s="228"/>
      <c r="AC688" s="228"/>
      <c r="AH688" s="228"/>
      <c r="AI688" s="228"/>
      <c r="AJ688" s="228"/>
    </row>
    <row r="689" spans="6:36" ht="13.5" customHeight="1">
      <c r="F689" s="228"/>
      <c r="G689" s="228"/>
      <c r="H689" s="228"/>
      <c r="M689" s="228"/>
      <c r="N689" s="228"/>
      <c r="O689" s="228"/>
      <c r="T689" s="228"/>
      <c r="U689" s="228"/>
      <c r="V689" s="228"/>
      <c r="AA689" s="228"/>
      <c r="AB689" s="228"/>
      <c r="AC689" s="228"/>
      <c r="AH689" s="228"/>
      <c r="AI689" s="228"/>
      <c r="AJ689" s="228"/>
    </row>
    <row r="690" spans="6:36" ht="13.5" customHeight="1">
      <c r="F690" s="228"/>
      <c r="G690" s="228"/>
      <c r="H690" s="228"/>
      <c r="M690" s="228"/>
      <c r="N690" s="228"/>
      <c r="O690" s="228"/>
      <c r="T690" s="228"/>
      <c r="U690" s="228"/>
      <c r="V690" s="228"/>
      <c r="AA690" s="228"/>
      <c r="AB690" s="228"/>
      <c r="AC690" s="228"/>
      <c r="AH690" s="228"/>
      <c r="AI690" s="228"/>
      <c r="AJ690" s="228"/>
    </row>
    <row r="691" spans="6:36" ht="13.5" customHeight="1">
      <c r="F691" s="228"/>
      <c r="G691" s="228"/>
      <c r="H691" s="228"/>
      <c r="M691" s="228"/>
      <c r="N691" s="228"/>
      <c r="O691" s="228"/>
      <c r="T691" s="228"/>
      <c r="U691" s="228"/>
      <c r="V691" s="228"/>
      <c r="AA691" s="228"/>
      <c r="AB691" s="228"/>
      <c r="AC691" s="228"/>
      <c r="AH691" s="228"/>
      <c r="AI691" s="228"/>
      <c r="AJ691" s="228"/>
    </row>
    <row r="692" spans="6:36" ht="13.5" customHeight="1">
      <c r="F692" s="228"/>
      <c r="G692" s="228"/>
      <c r="H692" s="228"/>
      <c r="M692" s="228"/>
      <c r="N692" s="228"/>
      <c r="O692" s="228"/>
      <c r="T692" s="228"/>
      <c r="U692" s="228"/>
      <c r="V692" s="228"/>
      <c r="AA692" s="228"/>
      <c r="AB692" s="228"/>
      <c r="AC692" s="228"/>
      <c r="AH692" s="228"/>
      <c r="AI692" s="228"/>
      <c r="AJ692" s="228"/>
    </row>
    <row r="693" spans="6:36" ht="13.5" customHeight="1">
      <c r="F693" s="228"/>
      <c r="G693" s="228"/>
      <c r="H693" s="228"/>
      <c r="M693" s="228"/>
      <c r="N693" s="228"/>
      <c r="O693" s="228"/>
      <c r="T693" s="228"/>
      <c r="U693" s="228"/>
      <c r="V693" s="228"/>
      <c r="AA693" s="228"/>
      <c r="AB693" s="228"/>
      <c r="AC693" s="228"/>
      <c r="AH693" s="228"/>
      <c r="AI693" s="228"/>
      <c r="AJ693" s="228"/>
    </row>
    <row r="694" spans="6:36" ht="13.5" customHeight="1">
      <c r="F694" s="228"/>
      <c r="G694" s="228"/>
      <c r="H694" s="228"/>
      <c r="M694" s="228"/>
      <c r="N694" s="228"/>
      <c r="O694" s="228"/>
      <c r="T694" s="228"/>
      <c r="U694" s="228"/>
      <c r="V694" s="228"/>
      <c r="AA694" s="228"/>
      <c r="AB694" s="228"/>
      <c r="AC694" s="228"/>
      <c r="AH694" s="228"/>
      <c r="AI694" s="228"/>
      <c r="AJ694" s="228"/>
    </row>
    <row r="695" spans="6:36" ht="13.5" customHeight="1">
      <c r="F695" s="228"/>
      <c r="G695" s="228"/>
      <c r="H695" s="228"/>
      <c r="M695" s="228"/>
      <c r="N695" s="228"/>
      <c r="O695" s="228"/>
      <c r="T695" s="228"/>
      <c r="U695" s="228"/>
      <c r="V695" s="228"/>
      <c r="AA695" s="228"/>
      <c r="AB695" s="228"/>
      <c r="AC695" s="228"/>
      <c r="AH695" s="228"/>
      <c r="AI695" s="228"/>
      <c r="AJ695" s="228"/>
    </row>
    <row r="696" spans="6:36" ht="13.5" customHeight="1">
      <c r="F696" s="228"/>
      <c r="G696" s="228"/>
      <c r="H696" s="228"/>
      <c r="M696" s="228"/>
      <c r="N696" s="228"/>
      <c r="O696" s="228"/>
      <c r="T696" s="228"/>
      <c r="U696" s="228"/>
      <c r="V696" s="228"/>
      <c r="AA696" s="228"/>
      <c r="AB696" s="228"/>
      <c r="AC696" s="228"/>
      <c r="AH696" s="228"/>
      <c r="AI696" s="228"/>
      <c r="AJ696" s="228"/>
    </row>
    <row r="697" spans="6:36" ht="13.5" customHeight="1">
      <c r="F697" s="228"/>
      <c r="G697" s="228"/>
      <c r="H697" s="228"/>
      <c r="M697" s="228"/>
      <c r="N697" s="228"/>
      <c r="O697" s="228"/>
      <c r="T697" s="228"/>
      <c r="U697" s="228"/>
      <c r="V697" s="228"/>
      <c r="AA697" s="228"/>
      <c r="AB697" s="228"/>
      <c r="AC697" s="228"/>
      <c r="AH697" s="228"/>
      <c r="AI697" s="228"/>
      <c r="AJ697" s="228"/>
    </row>
    <row r="698" spans="6:36" ht="13.5" customHeight="1">
      <c r="F698" s="228"/>
      <c r="G698" s="228"/>
      <c r="H698" s="228"/>
      <c r="M698" s="228"/>
      <c r="N698" s="228"/>
      <c r="O698" s="228"/>
      <c r="T698" s="228"/>
      <c r="U698" s="228"/>
      <c r="V698" s="228"/>
      <c r="AA698" s="228"/>
      <c r="AB698" s="228"/>
      <c r="AC698" s="228"/>
      <c r="AH698" s="228"/>
      <c r="AI698" s="228"/>
      <c r="AJ698" s="228"/>
    </row>
    <row r="699" spans="6:36" ht="13.5" customHeight="1">
      <c r="F699" s="228"/>
      <c r="G699" s="228"/>
      <c r="H699" s="228"/>
      <c r="M699" s="228"/>
      <c r="N699" s="228"/>
      <c r="O699" s="228"/>
      <c r="T699" s="228"/>
      <c r="U699" s="228"/>
      <c r="V699" s="228"/>
      <c r="AA699" s="228"/>
      <c r="AB699" s="228"/>
      <c r="AC699" s="228"/>
      <c r="AH699" s="228"/>
      <c r="AI699" s="228"/>
      <c r="AJ699" s="228"/>
    </row>
    <row r="700" spans="6:36" ht="13.5" customHeight="1">
      <c r="F700" s="228"/>
      <c r="G700" s="228"/>
      <c r="H700" s="228"/>
      <c r="M700" s="228"/>
      <c r="N700" s="228"/>
      <c r="O700" s="228"/>
      <c r="T700" s="228"/>
      <c r="U700" s="228"/>
      <c r="V700" s="228"/>
      <c r="AA700" s="228"/>
      <c r="AB700" s="228"/>
      <c r="AC700" s="228"/>
      <c r="AH700" s="228"/>
      <c r="AI700" s="228"/>
      <c r="AJ700" s="228"/>
    </row>
    <row r="701" spans="6:36" ht="13.5" customHeight="1">
      <c r="F701" s="228"/>
      <c r="G701" s="228"/>
      <c r="H701" s="228"/>
      <c r="M701" s="228"/>
      <c r="N701" s="228"/>
      <c r="O701" s="228"/>
      <c r="T701" s="228"/>
      <c r="U701" s="228"/>
      <c r="V701" s="228"/>
      <c r="AA701" s="228"/>
      <c r="AB701" s="228"/>
      <c r="AC701" s="228"/>
      <c r="AH701" s="228"/>
      <c r="AI701" s="228"/>
      <c r="AJ701" s="228"/>
    </row>
    <row r="702" spans="6:36" ht="13.5" customHeight="1">
      <c r="F702" s="228"/>
      <c r="G702" s="228"/>
      <c r="H702" s="228"/>
      <c r="M702" s="228"/>
      <c r="N702" s="228"/>
      <c r="O702" s="228"/>
      <c r="T702" s="228"/>
      <c r="U702" s="228"/>
      <c r="V702" s="228"/>
      <c r="AA702" s="228"/>
      <c r="AB702" s="228"/>
      <c r="AC702" s="228"/>
      <c r="AH702" s="228"/>
      <c r="AI702" s="228"/>
      <c r="AJ702" s="228"/>
    </row>
    <row r="703" spans="6:36" ht="13.5" customHeight="1">
      <c r="F703" s="228"/>
      <c r="G703" s="228"/>
      <c r="H703" s="228"/>
      <c r="M703" s="228"/>
      <c r="N703" s="228"/>
      <c r="O703" s="228"/>
      <c r="T703" s="228"/>
      <c r="U703" s="228"/>
      <c r="V703" s="228"/>
      <c r="AA703" s="228"/>
      <c r="AB703" s="228"/>
      <c r="AC703" s="228"/>
      <c r="AH703" s="228"/>
      <c r="AI703" s="228"/>
      <c r="AJ703" s="228"/>
    </row>
    <row r="704" spans="6:36" ht="13.5" customHeight="1">
      <c r="F704" s="228"/>
      <c r="G704" s="228"/>
      <c r="H704" s="228"/>
      <c r="M704" s="228"/>
      <c r="N704" s="228"/>
      <c r="O704" s="228"/>
      <c r="T704" s="228"/>
      <c r="U704" s="228"/>
      <c r="V704" s="228"/>
      <c r="AA704" s="228"/>
      <c r="AB704" s="228"/>
      <c r="AC704" s="228"/>
      <c r="AH704" s="228"/>
      <c r="AI704" s="228"/>
      <c r="AJ704" s="228"/>
    </row>
    <row r="705" spans="6:36" ht="13.5" customHeight="1">
      <c r="F705" s="228"/>
      <c r="G705" s="228"/>
      <c r="H705" s="228"/>
      <c r="M705" s="228"/>
      <c r="N705" s="228"/>
      <c r="O705" s="228"/>
      <c r="T705" s="228"/>
      <c r="U705" s="228"/>
      <c r="V705" s="228"/>
      <c r="AA705" s="228"/>
      <c r="AB705" s="228"/>
      <c r="AC705" s="228"/>
      <c r="AH705" s="228"/>
      <c r="AI705" s="228"/>
      <c r="AJ705" s="228"/>
    </row>
    <row r="706" spans="6:36" ht="13.5" customHeight="1">
      <c r="F706" s="228"/>
      <c r="G706" s="228"/>
      <c r="H706" s="228"/>
      <c r="M706" s="228"/>
      <c r="N706" s="228"/>
      <c r="O706" s="228"/>
      <c r="T706" s="228"/>
      <c r="U706" s="228"/>
      <c r="V706" s="228"/>
      <c r="AA706" s="228"/>
      <c r="AB706" s="228"/>
      <c r="AC706" s="228"/>
      <c r="AH706" s="228"/>
      <c r="AI706" s="228"/>
      <c r="AJ706" s="228"/>
    </row>
    <row r="707" spans="6:36" ht="13.5" customHeight="1">
      <c r="F707" s="228"/>
      <c r="G707" s="228"/>
      <c r="H707" s="228"/>
      <c r="M707" s="228"/>
      <c r="N707" s="228"/>
      <c r="O707" s="228"/>
      <c r="T707" s="228"/>
      <c r="U707" s="228"/>
      <c r="V707" s="228"/>
      <c r="AA707" s="228"/>
      <c r="AB707" s="228"/>
      <c r="AC707" s="228"/>
      <c r="AH707" s="228"/>
      <c r="AI707" s="228"/>
      <c r="AJ707" s="228"/>
    </row>
    <row r="708" spans="6:36" ht="13.5" customHeight="1">
      <c r="F708" s="228"/>
      <c r="G708" s="228"/>
      <c r="H708" s="228"/>
      <c r="M708" s="228"/>
      <c r="N708" s="228"/>
      <c r="O708" s="228"/>
      <c r="T708" s="228"/>
      <c r="U708" s="228"/>
      <c r="V708" s="228"/>
      <c r="AA708" s="228"/>
      <c r="AB708" s="228"/>
      <c r="AC708" s="228"/>
      <c r="AH708" s="228"/>
      <c r="AI708" s="228"/>
      <c r="AJ708" s="228"/>
    </row>
    <row r="709" spans="6:36" ht="13.5" customHeight="1">
      <c r="F709" s="228"/>
      <c r="G709" s="228"/>
      <c r="H709" s="228"/>
      <c r="M709" s="228"/>
      <c r="N709" s="228"/>
      <c r="O709" s="228"/>
      <c r="T709" s="228"/>
      <c r="U709" s="228"/>
      <c r="V709" s="228"/>
      <c r="AA709" s="228"/>
      <c r="AB709" s="228"/>
      <c r="AC709" s="228"/>
      <c r="AH709" s="228"/>
      <c r="AI709" s="228"/>
      <c r="AJ709" s="228"/>
    </row>
    <row r="710" spans="6:36" ht="13.5" customHeight="1">
      <c r="F710" s="228"/>
      <c r="G710" s="228"/>
      <c r="H710" s="228"/>
      <c r="M710" s="228"/>
      <c r="N710" s="228"/>
      <c r="O710" s="228"/>
      <c r="T710" s="228"/>
      <c r="U710" s="228"/>
      <c r="V710" s="228"/>
      <c r="AA710" s="228"/>
      <c r="AB710" s="228"/>
      <c r="AC710" s="228"/>
      <c r="AH710" s="228"/>
      <c r="AI710" s="228"/>
      <c r="AJ710" s="228"/>
    </row>
    <row r="711" spans="6:36" ht="13.5" customHeight="1">
      <c r="F711" s="228"/>
      <c r="G711" s="228"/>
      <c r="H711" s="228"/>
      <c r="M711" s="228"/>
      <c r="N711" s="228"/>
      <c r="O711" s="228"/>
      <c r="T711" s="228"/>
      <c r="U711" s="228"/>
      <c r="V711" s="228"/>
      <c r="AA711" s="228"/>
      <c r="AB711" s="228"/>
      <c r="AC711" s="228"/>
      <c r="AH711" s="228"/>
      <c r="AI711" s="228"/>
      <c r="AJ711" s="228"/>
    </row>
    <row r="712" spans="6:36" ht="13.5" customHeight="1">
      <c r="F712" s="228"/>
      <c r="G712" s="228"/>
      <c r="H712" s="228"/>
      <c r="M712" s="228"/>
      <c r="N712" s="228"/>
      <c r="O712" s="228"/>
      <c r="T712" s="228"/>
      <c r="U712" s="228"/>
      <c r="V712" s="228"/>
      <c r="AA712" s="228"/>
      <c r="AB712" s="228"/>
      <c r="AC712" s="228"/>
      <c r="AH712" s="228"/>
      <c r="AI712" s="228"/>
      <c r="AJ712" s="228"/>
    </row>
    <row r="713" spans="6:36" ht="13.5" customHeight="1">
      <c r="F713" s="228"/>
      <c r="G713" s="228"/>
      <c r="H713" s="228"/>
      <c r="M713" s="228"/>
      <c r="N713" s="228"/>
      <c r="O713" s="228"/>
      <c r="T713" s="228"/>
      <c r="U713" s="228"/>
      <c r="V713" s="228"/>
      <c r="AA713" s="228"/>
      <c r="AB713" s="228"/>
      <c r="AC713" s="228"/>
      <c r="AH713" s="228"/>
      <c r="AI713" s="228"/>
      <c r="AJ713" s="228"/>
    </row>
    <row r="714" spans="6:36" ht="13.5" customHeight="1">
      <c r="F714" s="228"/>
      <c r="G714" s="228"/>
      <c r="H714" s="228"/>
      <c r="M714" s="228"/>
      <c r="N714" s="228"/>
      <c r="O714" s="228"/>
      <c r="T714" s="228"/>
      <c r="U714" s="228"/>
      <c r="V714" s="228"/>
      <c r="AA714" s="228"/>
      <c r="AB714" s="228"/>
      <c r="AC714" s="228"/>
      <c r="AH714" s="228"/>
      <c r="AI714" s="228"/>
      <c r="AJ714" s="228"/>
    </row>
    <row r="715" spans="6:36" ht="13.5" customHeight="1">
      <c r="F715" s="228"/>
      <c r="G715" s="228"/>
      <c r="H715" s="228"/>
      <c r="M715" s="228"/>
      <c r="N715" s="228"/>
      <c r="O715" s="228"/>
      <c r="T715" s="228"/>
      <c r="U715" s="228"/>
      <c r="V715" s="228"/>
      <c r="AA715" s="228"/>
      <c r="AB715" s="228"/>
      <c r="AC715" s="228"/>
      <c r="AH715" s="228"/>
      <c r="AI715" s="228"/>
      <c r="AJ715" s="228"/>
    </row>
    <row r="716" spans="6:36" ht="13.5" customHeight="1">
      <c r="F716" s="228"/>
      <c r="G716" s="228"/>
      <c r="H716" s="228"/>
      <c r="M716" s="228"/>
      <c r="N716" s="228"/>
      <c r="O716" s="228"/>
      <c r="T716" s="228"/>
      <c r="U716" s="228"/>
      <c r="V716" s="228"/>
      <c r="AA716" s="228"/>
      <c r="AB716" s="228"/>
      <c r="AC716" s="228"/>
      <c r="AH716" s="228"/>
      <c r="AI716" s="228"/>
      <c r="AJ716" s="228"/>
    </row>
    <row r="717" spans="6:36" ht="13.5" customHeight="1">
      <c r="F717" s="228"/>
      <c r="G717" s="228"/>
      <c r="H717" s="228"/>
      <c r="M717" s="228"/>
      <c r="N717" s="228"/>
      <c r="O717" s="228"/>
      <c r="T717" s="228"/>
      <c r="U717" s="228"/>
      <c r="V717" s="228"/>
      <c r="AA717" s="228"/>
      <c r="AB717" s="228"/>
      <c r="AC717" s="228"/>
      <c r="AH717" s="228"/>
      <c r="AI717" s="228"/>
      <c r="AJ717" s="228"/>
    </row>
    <row r="718" spans="6:36" ht="13.5" customHeight="1">
      <c r="F718" s="228"/>
      <c r="G718" s="228"/>
      <c r="H718" s="228"/>
      <c r="M718" s="228"/>
      <c r="N718" s="228"/>
      <c r="O718" s="228"/>
      <c r="T718" s="228"/>
      <c r="U718" s="228"/>
      <c r="V718" s="228"/>
      <c r="AA718" s="228"/>
      <c r="AB718" s="228"/>
      <c r="AC718" s="228"/>
      <c r="AH718" s="228"/>
      <c r="AI718" s="228"/>
      <c r="AJ718" s="228"/>
    </row>
    <row r="719" spans="6:36" ht="13.5" customHeight="1">
      <c r="F719" s="228"/>
      <c r="G719" s="228"/>
      <c r="H719" s="228"/>
      <c r="M719" s="228"/>
      <c r="N719" s="228"/>
      <c r="O719" s="228"/>
      <c r="T719" s="228"/>
      <c r="U719" s="228"/>
      <c r="V719" s="228"/>
      <c r="AA719" s="228"/>
      <c r="AB719" s="228"/>
      <c r="AC719" s="228"/>
      <c r="AH719" s="228"/>
      <c r="AI719" s="228"/>
      <c r="AJ719" s="228"/>
    </row>
    <row r="720" spans="6:36" ht="13.5" customHeight="1">
      <c r="F720" s="228"/>
      <c r="G720" s="228"/>
      <c r="H720" s="228"/>
      <c r="M720" s="228"/>
      <c r="N720" s="228"/>
      <c r="O720" s="228"/>
      <c r="T720" s="228"/>
      <c r="U720" s="228"/>
      <c r="V720" s="228"/>
      <c r="AA720" s="228"/>
      <c r="AB720" s="228"/>
      <c r="AC720" s="228"/>
      <c r="AH720" s="228"/>
      <c r="AI720" s="228"/>
      <c r="AJ720" s="228"/>
    </row>
    <row r="721" spans="6:36" ht="13.5" customHeight="1">
      <c r="F721" s="228"/>
      <c r="G721" s="228"/>
      <c r="H721" s="228"/>
      <c r="M721" s="228"/>
      <c r="N721" s="228"/>
      <c r="O721" s="228"/>
      <c r="T721" s="228"/>
      <c r="U721" s="228"/>
      <c r="V721" s="228"/>
      <c r="AA721" s="228"/>
      <c r="AB721" s="228"/>
      <c r="AC721" s="228"/>
      <c r="AH721" s="228"/>
      <c r="AI721" s="228"/>
      <c r="AJ721" s="228"/>
    </row>
    <row r="722" spans="6:36" ht="13.5" customHeight="1">
      <c r="F722" s="228"/>
      <c r="G722" s="228"/>
      <c r="H722" s="228"/>
      <c r="M722" s="228"/>
      <c r="N722" s="228"/>
      <c r="O722" s="228"/>
      <c r="T722" s="228"/>
      <c r="U722" s="228"/>
      <c r="V722" s="228"/>
      <c r="AA722" s="228"/>
      <c r="AB722" s="228"/>
      <c r="AC722" s="228"/>
      <c r="AH722" s="228"/>
      <c r="AI722" s="228"/>
      <c r="AJ722" s="228"/>
    </row>
    <row r="723" spans="6:36" ht="13.5" customHeight="1">
      <c r="F723" s="228"/>
      <c r="G723" s="228"/>
      <c r="H723" s="228"/>
      <c r="M723" s="228"/>
      <c r="N723" s="228"/>
      <c r="O723" s="228"/>
      <c r="T723" s="228"/>
      <c r="U723" s="228"/>
      <c r="V723" s="228"/>
      <c r="AA723" s="228"/>
      <c r="AB723" s="228"/>
      <c r="AC723" s="228"/>
      <c r="AH723" s="228"/>
      <c r="AI723" s="228"/>
      <c r="AJ723" s="228"/>
    </row>
    <row r="724" spans="6:36" ht="13.5" customHeight="1">
      <c r="F724" s="228"/>
      <c r="G724" s="228"/>
      <c r="H724" s="228"/>
      <c r="M724" s="228"/>
      <c r="N724" s="228"/>
      <c r="O724" s="228"/>
      <c r="T724" s="228"/>
      <c r="U724" s="228"/>
      <c r="V724" s="228"/>
      <c r="AA724" s="228"/>
      <c r="AB724" s="228"/>
      <c r="AC724" s="228"/>
      <c r="AH724" s="228"/>
      <c r="AI724" s="228"/>
      <c r="AJ724" s="228"/>
    </row>
    <row r="725" spans="6:36" ht="13.5" customHeight="1">
      <c r="F725" s="228"/>
      <c r="G725" s="228"/>
      <c r="H725" s="228"/>
      <c r="M725" s="228"/>
      <c r="N725" s="228"/>
      <c r="O725" s="228"/>
      <c r="T725" s="228"/>
      <c r="U725" s="228"/>
      <c r="V725" s="228"/>
      <c r="AA725" s="228"/>
      <c r="AB725" s="228"/>
      <c r="AC725" s="228"/>
      <c r="AH725" s="228"/>
      <c r="AI725" s="228"/>
      <c r="AJ725" s="228"/>
    </row>
    <row r="726" spans="6:36" ht="13.5" customHeight="1">
      <c r="F726" s="228"/>
      <c r="G726" s="228"/>
      <c r="H726" s="228"/>
      <c r="M726" s="228"/>
      <c r="N726" s="228"/>
      <c r="O726" s="228"/>
      <c r="T726" s="228"/>
      <c r="U726" s="228"/>
      <c r="V726" s="228"/>
      <c r="AA726" s="228"/>
      <c r="AB726" s="228"/>
      <c r="AC726" s="228"/>
      <c r="AH726" s="228"/>
      <c r="AI726" s="228"/>
      <c r="AJ726" s="228"/>
    </row>
    <row r="727" spans="6:36" ht="13.5" customHeight="1">
      <c r="F727" s="228"/>
      <c r="G727" s="228"/>
      <c r="H727" s="228"/>
      <c r="M727" s="228"/>
      <c r="N727" s="228"/>
      <c r="O727" s="228"/>
      <c r="T727" s="228"/>
      <c r="U727" s="228"/>
      <c r="V727" s="228"/>
      <c r="AA727" s="228"/>
      <c r="AB727" s="228"/>
      <c r="AC727" s="228"/>
      <c r="AH727" s="228"/>
      <c r="AI727" s="228"/>
      <c r="AJ727" s="228"/>
    </row>
    <row r="728" spans="6:36" ht="13.5" customHeight="1">
      <c r="F728" s="228"/>
      <c r="G728" s="228"/>
      <c r="H728" s="228"/>
      <c r="M728" s="228"/>
      <c r="N728" s="228"/>
      <c r="O728" s="228"/>
      <c r="T728" s="228"/>
      <c r="U728" s="228"/>
      <c r="V728" s="228"/>
      <c r="AA728" s="228"/>
      <c r="AB728" s="228"/>
      <c r="AC728" s="228"/>
      <c r="AH728" s="228"/>
      <c r="AI728" s="228"/>
      <c r="AJ728" s="228"/>
    </row>
    <row r="729" spans="6:36" ht="13.5" customHeight="1">
      <c r="F729" s="228"/>
      <c r="G729" s="228"/>
      <c r="H729" s="228"/>
      <c r="M729" s="228"/>
      <c r="N729" s="228"/>
      <c r="O729" s="228"/>
      <c r="T729" s="228"/>
      <c r="U729" s="228"/>
      <c r="V729" s="228"/>
      <c r="AA729" s="228"/>
      <c r="AB729" s="228"/>
      <c r="AC729" s="228"/>
      <c r="AH729" s="228"/>
      <c r="AI729" s="228"/>
      <c r="AJ729" s="228"/>
    </row>
    <row r="730" spans="6:36" ht="13.5" customHeight="1">
      <c r="F730" s="228"/>
      <c r="G730" s="228"/>
      <c r="H730" s="228"/>
      <c r="M730" s="228"/>
      <c r="N730" s="228"/>
      <c r="O730" s="228"/>
      <c r="T730" s="228"/>
      <c r="U730" s="228"/>
      <c r="V730" s="228"/>
      <c r="AA730" s="228"/>
      <c r="AB730" s="228"/>
      <c r="AC730" s="228"/>
      <c r="AH730" s="228"/>
      <c r="AI730" s="228"/>
      <c r="AJ730" s="228"/>
    </row>
    <row r="731" spans="6:36" ht="13.5" customHeight="1">
      <c r="F731" s="228"/>
      <c r="G731" s="228"/>
      <c r="H731" s="228"/>
      <c r="M731" s="228"/>
      <c r="N731" s="228"/>
      <c r="O731" s="228"/>
      <c r="T731" s="228"/>
      <c r="U731" s="228"/>
      <c r="V731" s="228"/>
      <c r="AA731" s="228"/>
      <c r="AB731" s="228"/>
      <c r="AC731" s="228"/>
      <c r="AH731" s="228"/>
      <c r="AI731" s="228"/>
      <c r="AJ731" s="228"/>
    </row>
    <row r="732" spans="6:36" ht="13.5" customHeight="1">
      <c r="F732" s="228"/>
      <c r="G732" s="228"/>
      <c r="H732" s="228"/>
      <c r="M732" s="228"/>
      <c r="N732" s="228"/>
      <c r="O732" s="228"/>
      <c r="T732" s="228"/>
      <c r="U732" s="228"/>
      <c r="V732" s="228"/>
      <c r="AA732" s="228"/>
      <c r="AB732" s="228"/>
      <c r="AC732" s="228"/>
      <c r="AH732" s="228"/>
      <c r="AI732" s="228"/>
      <c r="AJ732" s="228"/>
    </row>
    <row r="733" spans="6:36" ht="13.5" customHeight="1">
      <c r="F733" s="228"/>
      <c r="G733" s="228"/>
      <c r="H733" s="228"/>
      <c r="M733" s="228"/>
      <c r="N733" s="228"/>
      <c r="O733" s="228"/>
      <c r="T733" s="228"/>
      <c r="U733" s="228"/>
      <c r="V733" s="228"/>
      <c r="AA733" s="228"/>
      <c r="AB733" s="228"/>
      <c r="AC733" s="228"/>
      <c r="AH733" s="228"/>
      <c r="AI733" s="228"/>
      <c r="AJ733" s="228"/>
    </row>
    <row r="734" spans="6:36" ht="13.5" customHeight="1">
      <c r="F734" s="228"/>
      <c r="G734" s="228"/>
      <c r="H734" s="228"/>
      <c r="M734" s="228"/>
      <c r="N734" s="228"/>
      <c r="O734" s="228"/>
      <c r="T734" s="228"/>
      <c r="U734" s="228"/>
      <c r="V734" s="228"/>
      <c r="AA734" s="228"/>
      <c r="AB734" s="228"/>
      <c r="AC734" s="228"/>
      <c r="AH734" s="228"/>
      <c r="AI734" s="228"/>
      <c r="AJ734" s="228"/>
    </row>
    <row r="735" spans="6:36" ht="13.5" customHeight="1">
      <c r="F735" s="228"/>
      <c r="G735" s="228"/>
      <c r="H735" s="228"/>
      <c r="M735" s="228"/>
      <c r="N735" s="228"/>
      <c r="O735" s="228"/>
      <c r="T735" s="228"/>
      <c r="U735" s="228"/>
      <c r="V735" s="228"/>
      <c r="AA735" s="228"/>
      <c r="AB735" s="228"/>
      <c r="AC735" s="228"/>
      <c r="AH735" s="228"/>
      <c r="AI735" s="228"/>
      <c r="AJ735" s="228"/>
    </row>
    <row r="736" spans="6:36" ht="13.5" customHeight="1">
      <c r="F736" s="228"/>
      <c r="G736" s="228"/>
      <c r="H736" s="228"/>
      <c r="M736" s="228"/>
      <c r="N736" s="228"/>
      <c r="O736" s="228"/>
      <c r="T736" s="228"/>
      <c r="U736" s="228"/>
      <c r="V736" s="228"/>
      <c r="AA736" s="228"/>
      <c r="AB736" s="228"/>
      <c r="AC736" s="228"/>
      <c r="AH736" s="228"/>
      <c r="AI736" s="228"/>
      <c r="AJ736" s="228"/>
    </row>
    <row r="737" spans="6:36" ht="13.5" customHeight="1">
      <c r="F737" s="228"/>
      <c r="G737" s="228"/>
      <c r="H737" s="228"/>
      <c r="M737" s="228"/>
      <c r="N737" s="228"/>
      <c r="O737" s="228"/>
      <c r="T737" s="228"/>
      <c r="U737" s="228"/>
      <c r="V737" s="228"/>
      <c r="AA737" s="228"/>
      <c r="AB737" s="228"/>
      <c r="AC737" s="228"/>
      <c r="AH737" s="228"/>
      <c r="AI737" s="228"/>
      <c r="AJ737" s="228"/>
    </row>
    <row r="738" spans="6:36" ht="13.5" customHeight="1">
      <c r="F738" s="228"/>
      <c r="G738" s="228"/>
      <c r="H738" s="228"/>
      <c r="M738" s="228"/>
      <c r="N738" s="228"/>
      <c r="O738" s="228"/>
      <c r="T738" s="228"/>
      <c r="U738" s="228"/>
      <c r="V738" s="228"/>
      <c r="AA738" s="228"/>
      <c r="AB738" s="228"/>
      <c r="AC738" s="228"/>
      <c r="AH738" s="228"/>
      <c r="AI738" s="228"/>
      <c r="AJ738" s="228"/>
    </row>
    <row r="739" spans="6:36" ht="13.5" customHeight="1">
      <c r="F739" s="228"/>
      <c r="G739" s="228"/>
      <c r="H739" s="228"/>
      <c r="M739" s="228"/>
      <c r="N739" s="228"/>
      <c r="O739" s="228"/>
      <c r="T739" s="228"/>
      <c r="U739" s="228"/>
      <c r="V739" s="228"/>
      <c r="AA739" s="228"/>
      <c r="AB739" s="228"/>
      <c r="AC739" s="228"/>
      <c r="AH739" s="228"/>
      <c r="AI739" s="228"/>
      <c r="AJ739" s="228"/>
    </row>
    <row r="740" spans="6:36" ht="13.5" customHeight="1">
      <c r="F740" s="228"/>
      <c r="G740" s="228"/>
      <c r="H740" s="228"/>
      <c r="M740" s="228"/>
      <c r="N740" s="228"/>
      <c r="O740" s="228"/>
      <c r="T740" s="228"/>
      <c r="U740" s="228"/>
      <c r="V740" s="228"/>
      <c r="AA740" s="228"/>
      <c r="AB740" s="228"/>
      <c r="AC740" s="228"/>
      <c r="AH740" s="228"/>
      <c r="AI740" s="228"/>
      <c r="AJ740" s="228"/>
    </row>
    <row r="741" spans="6:36" ht="13.5" customHeight="1">
      <c r="F741" s="228"/>
      <c r="G741" s="228"/>
      <c r="H741" s="228"/>
      <c r="M741" s="228"/>
      <c r="N741" s="228"/>
      <c r="O741" s="228"/>
      <c r="T741" s="228"/>
      <c r="U741" s="228"/>
      <c r="V741" s="228"/>
      <c r="AA741" s="228"/>
      <c r="AB741" s="228"/>
      <c r="AC741" s="228"/>
      <c r="AH741" s="228"/>
      <c r="AI741" s="228"/>
      <c r="AJ741" s="228"/>
    </row>
    <row r="742" spans="6:36" ht="13.5" customHeight="1">
      <c r="F742" s="228"/>
      <c r="G742" s="228"/>
      <c r="H742" s="228"/>
      <c r="M742" s="228"/>
      <c r="N742" s="228"/>
      <c r="O742" s="228"/>
      <c r="T742" s="228"/>
      <c r="U742" s="228"/>
      <c r="V742" s="228"/>
      <c r="AA742" s="228"/>
      <c r="AB742" s="228"/>
      <c r="AC742" s="228"/>
      <c r="AH742" s="228"/>
      <c r="AI742" s="228"/>
      <c r="AJ742" s="228"/>
    </row>
    <row r="743" spans="6:36" ht="13.5" customHeight="1">
      <c r="F743" s="228"/>
      <c r="G743" s="228"/>
      <c r="H743" s="228"/>
      <c r="M743" s="228"/>
      <c r="N743" s="228"/>
      <c r="O743" s="228"/>
      <c r="T743" s="228"/>
      <c r="U743" s="228"/>
      <c r="V743" s="228"/>
      <c r="AA743" s="228"/>
      <c r="AB743" s="228"/>
      <c r="AC743" s="228"/>
      <c r="AH743" s="228"/>
      <c r="AI743" s="228"/>
      <c r="AJ743" s="228"/>
    </row>
    <row r="744" spans="6:36" ht="13.5" customHeight="1">
      <c r="F744" s="228"/>
      <c r="G744" s="228"/>
      <c r="H744" s="228"/>
      <c r="M744" s="228"/>
      <c r="N744" s="228"/>
      <c r="O744" s="228"/>
      <c r="T744" s="228"/>
      <c r="U744" s="228"/>
      <c r="V744" s="228"/>
      <c r="AA744" s="228"/>
      <c r="AB744" s="228"/>
      <c r="AC744" s="228"/>
      <c r="AH744" s="228"/>
      <c r="AI744" s="228"/>
      <c r="AJ744" s="228"/>
    </row>
    <row r="745" spans="6:36" ht="13.5" customHeight="1">
      <c r="F745" s="228"/>
      <c r="G745" s="228"/>
      <c r="H745" s="228"/>
      <c r="M745" s="228"/>
      <c r="N745" s="228"/>
      <c r="O745" s="228"/>
      <c r="T745" s="228"/>
      <c r="U745" s="228"/>
      <c r="V745" s="228"/>
      <c r="AA745" s="228"/>
      <c r="AB745" s="228"/>
      <c r="AC745" s="228"/>
      <c r="AH745" s="228"/>
      <c r="AI745" s="228"/>
      <c r="AJ745" s="228"/>
    </row>
    <row r="746" spans="6:36" ht="13.5" customHeight="1">
      <c r="F746" s="228"/>
      <c r="G746" s="228"/>
      <c r="H746" s="228"/>
      <c r="M746" s="228"/>
      <c r="N746" s="228"/>
      <c r="O746" s="228"/>
      <c r="T746" s="228"/>
      <c r="U746" s="228"/>
      <c r="V746" s="228"/>
      <c r="AA746" s="228"/>
      <c r="AB746" s="228"/>
      <c r="AC746" s="228"/>
      <c r="AH746" s="228"/>
      <c r="AI746" s="228"/>
      <c r="AJ746" s="228"/>
    </row>
    <row r="747" spans="6:36" ht="13.5" customHeight="1">
      <c r="F747" s="228"/>
      <c r="G747" s="228"/>
      <c r="H747" s="228"/>
      <c r="M747" s="228"/>
      <c r="N747" s="228"/>
      <c r="O747" s="228"/>
      <c r="T747" s="228"/>
      <c r="U747" s="228"/>
      <c r="V747" s="228"/>
      <c r="AA747" s="228"/>
      <c r="AB747" s="228"/>
      <c r="AC747" s="228"/>
      <c r="AH747" s="228"/>
      <c r="AI747" s="228"/>
      <c r="AJ747" s="228"/>
    </row>
    <row r="748" spans="6:36" ht="13.5" customHeight="1">
      <c r="F748" s="228"/>
      <c r="G748" s="228"/>
      <c r="H748" s="228"/>
      <c r="M748" s="228"/>
      <c r="N748" s="228"/>
      <c r="O748" s="228"/>
      <c r="T748" s="228"/>
      <c r="U748" s="228"/>
      <c r="V748" s="228"/>
      <c r="AA748" s="228"/>
      <c r="AB748" s="228"/>
      <c r="AC748" s="228"/>
      <c r="AH748" s="228"/>
      <c r="AI748" s="228"/>
      <c r="AJ748" s="228"/>
    </row>
    <row r="749" spans="6:36" ht="13.5" customHeight="1">
      <c r="F749" s="228"/>
      <c r="G749" s="228"/>
      <c r="H749" s="228"/>
      <c r="M749" s="228"/>
      <c r="N749" s="228"/>
      <c r="O749" s="228"/>
      <c r="T749" s="228"/>
      <c r="U749" s="228"/>
      <c r="V749" s="228"/>
      <c r="AA749" s="228"/>
      <c r="AB749" s="228"/>
      <c r="AC749" s="228"/>
      <c r="AH749" s="228"/>
      <c r="AI749" s="228"/>
      <c r="AJ749" s="228"/>
    </row>
    <row r="750" spans="6:36" ht="13.5" customHeight="1">
      <c r="F750" s="228"/>
      <c r="G750" s="228"/>
      <c r="H750" s="228"/>
      <c r="M750" s="228"/>
      <c r="N750" s="228"/>
      <c r="O750" s="228"/>
      <c r="T750" s="228"/>
      <c r="U750" s="228"/>
      <c r="V750" s="228"/>
      <c r="AA750" s="228"/>
      <c r="AB750" s="228"/>
      <c r="AC750" s="228"/>
      <c r="AH750" s="228"/>
      <c r="AI750" s="228"/>
      <c r="AJ750" s="228"/>
    </row>
    <row r="751" spans="6:36" ht="13.5" customHeight="1">
      <c r="F751" s="228"/>
      <c r="G751" s="228"/>
      <c r="H751" s="228"/>
      <c r="M751" s="228"/>
      <c r="N751" s="228"/>
      <c r="O751" s="228"/>
      <c r="T751" s="228"/>
      <c r="U751" s="228"/>
      <c r="V751" s="228"/>
      <c r="AA751" s="228"/>
      <c r="AB751" s="228"/>
      <c r="AC751" s="228"/>
      <c r="AH751" s="228"/>
      <c r="AI751" s="228"/>
      <c r="AJ751" s="228"/>
    </row>
    <row r="752" spans="6:36" ht="13.5" customHeight="1">
      <c r="F752" s="228"/>
      <c r="G752" s="228"/>
      <c r="H752" s="228"/>
      <c r="M752" s="228"/>
      <c r="N752" s="228"/>
      <c r="O752" s="228"/>
      <c r="T752" s="228"/>
      <c r="U752" s="228"/>
      <c r="V752" s="228"/>
      <c r="AA752" s="228"/>
      <c r="AB752" s="228"/>
      <c r="AC752" s="228"/>
      <c r="AH752" s="228"/>
      <c r="AI752" s="228"/>
      <c r="AJ752" s="228"/>
    </row>
    <row r="753" spans="6:36" ht="13.5" customHeight="1">
      <c r="F753" s="228"/>
      <c r="G753" s="228"/>
      <c r="H753" s="228"/>
      <c r="M753" s="228"/>
      <c r="N753" s="228"/>
      <c r="O753" s="228"/>
      <c r="T753" s="228"/>
      <c r="U753" s="228"/>
      <c r="V753" s="228"/>
      <c r="AA753" s="228"/>
      <c r="AB753" s="228"/>
      <c r="AC753" s="228"/>
      <c r="AH753" s="228"/>
      <c r="AI753" s="228"/>
      <c r="AJ753" s="228"/>
    </row>
    <row r="754" spans="6:36" ht="13.5" customHeight="1">
      <c r="F754" s="228"/>
      <c r="G754" s="228"/>
      <c r="H754" s="228"/>
      <c r="M754" s="228"/>
      <c r="N754" s="228"/>
      <c r="O754" s="228"/>
      <c r="T754" s="228"/>
      <c r="U754" s="228"/>
      <c r="V754" s="228"/>
      <c r="AA754" s="228"/>
      <c r="AB754" s="228"/>
      <c r="AC754" s="228"/>
      <c r="AH754" s="228"/>
      <c r="AI754" s="228"/>
      <c r="AJ754" s="228"/>
    </row>
    <row r="755" spans="6:36" ht="13.5" customHeight="1">
      <c r="F755" s="228"/>
      <c r="G755" s="228"/>
      <c r="H755" s="228"/>
      <c r="M755" s="228"/>
      <c r="N755" s="228"/>
      <c r="O755" s="228"/>
      <c r="T755" s="228"/>
      <c r="U755" s="228"/>
      <c r="V755" s="228"/>
      <c r="AA755" s="228"/>
      <c r="AB755" s="228"/>
      <c r="AC755" s="228"/>
      <c r="AH755" s="228"/>
      <c r="AI755" s="228"/>
      <c r="AJ755" s="228"/>
    </row>
    <row r="756" spans="6:36" ht="13.5" customHeight="1">
      <c r="F756" s="228"/>
      <c r="G756" s="228"/>
      <c r="H756" s="228"/>
      <c r="M756" s="228"/>
      <c r="N756" s="228"/>
      <c r="O756" s="228"/>
      <c r="T756" s="228"/>
      <c r="U756" s="228"/>
      <c r="V756" s="228"/>
      <c r="AA756" s="228"/>
      <c r="AB756" s="228"/>
      <c r="AC756" s="228"/>
      <c r="AH756" s="228"/>
      <c r="AI756" s="228"/>
      <c r="AJ756" s="228"/>
    </row>
    <row r="757" spans="6:36" ht="13.5" customHeight="1">
      <c r="F757" s="228"/>
      <c r="G757" s="228"/>
      <c r="H757" s="228"/>
      <c r="M757" s="228"/>
      <c r="N757" s="228"/>
      <c r="O757" s="228"/>
      <c r="T757" s="228"/>
      <c r="U757" s="228"/>
      <c r="V757" s="228"/>
      <c r="AA757" s="228"/>
      <c r="AB757" s="228"/>
      <c r="AC757" s="228"/>
      <c r="AH757" s="228"/>
      <c r="AI757" s="228"/>
      <c r="AJ757" s="228"/>
    </row>
    <row r="758" spans="6:36" ht="13.5" customHeight="1">
      <c r="F758" s="228"/>
      <c r="G758" s="228"/>
      <c r="H758" s="228"/>
      <c r="M758" s="228"/>
      <c r="N758" s="228"/>
      <c r="O758" s="228"/>
      <c r="T758" s="228"/>
      <c r="U758" s="228"/>
      <c r="V758" s="228"/>
      <c r="AA758" s="228"/>
      <c r="AB758" s="228"/>
      <c r="AC758" s="228"/>
      <c r="AH758" s="228"/>
      <c r="AI758" s="228"/>
      <c r="AJ758" s="228"/>
    </row>
    <row r="759" spans="6:36" ht="13.5" customHeight="1">
      <c r="F759" s="228"/>
      <c r="G759" s="228"/>
      <c r="H759" s="228"/>
      <c r="M759" s="228"/>
      <c r="N759" s="228"/>
      <c r="O759" s="228"/>
      <c r="T759" s="228"/>
      <c r="U759" s="228"/>
      <c r="V759" s="228"/>
      <c r="AA759" s="228"/>
      <c r="AB759" s="228"/>
      <c r="AC759" s="228"/>
      <c r="AH759" s="228"/>
      <c r="AI759" s="228"/>
      <c r="AJ759" s="228"/>
    </row>
    <row r="760" spans="6:36" ht="13.5" customHeight="1">
      <c r="F760" s="228"/>
      <c r="G760" s="228"/>
      <c r="H760" s="228"/>
      <c r="M760" s="228"/>
      <c r="N760" s="228"/>
      <c r="O760" s="228"/>
      <c r="T760" s="228"/>
      <c r="U760" s="228"/>
      <c r="V760" s="228"/>
      <c r="AA760" s="228"/>
      <c r="AB760" s="228"/>
      <c r="AC760" s="228"/>
      <c r="AH760" s="228"/>
      <c r="AI760" s="228"/>
      <c r="AJ760" s="228"/>
    </row>
    <row r="761" spans="6:36" ht="13.5" customHeight="1">
      <c r="F761" s="228"/>
      <c r="G761" s="228"/>
      <c r="H761" s="228"/>
      <c r="M761" s="228"/>
      <c r="N761" s="228"/>
      <c r="O761" s="228"/>
      <c r="T761" s="228"/>
      <c r="U761" s="228"/>
      <c r="V761" s="228"/>
      <c r="AA761" s="228"/>
      <c r="AB761" s="228"/>
      <c r="AC761" s="228"/>
      <c r="AH761" s="228"/>
      <c r="AI761" s="228"/>
      <c r="AJ761" s="228"/>
    </row>
    <row r="762" spans="6:36" ht="13.5" customHeight="1">
      <c r="F762" s="228"/>
      <c r="G762" s="228"/>
      <c r="H762" s="228"/>
      <c r="M762" s="228"/>
      <c r="N762" s="228"/>
      <c r="O762" s="228"/>
      <c r="T762" s="228"/>
      <c r="U762" s="228"/>
      <c r="V762" s="228"/>
      <c r="AA762" s="228"/>
      <c r="AB762" s="228"/>
      <c r="AC762" s="228"/>
      <c r="AH762" s="228"/>
      <c r="AI762" s="228"/>
      <c r="AJ762" s="228"/>
    </row>
    <row r="763" spans="6:36" ht="13.5" customHeight="1">
      <c r="F763" s="228"/>
      <c r="G763" s="228"/>
      <c r="H763" s="228"/>
      <c r="M763" s="228"/>
      <c r="N763" s="228"/>
      <c r="O763" s="228"/>
      <c r="T763" s="228"/>
      <c r="U763" s="228"/>
      <c r="V763" s="228"/>
      <c r="AA763" s="228"/>
      <c r="AB763" s="228"/>
      <c r="AC763" s="228"/>
      <c r="AH763" s="228"/>
      <c r="AI763" s="228"/>
      <c r="AJ763" s="228"/>
    </row>
    <row r="764" spans="6:36" ht="13.5" customHeight="1">
      <c r="F764" s="228"/>
      <c r="G764" s="228"/>
      <c r="H764" s="228"/>
      <c r="M764" s="228"/>
      <c r="N764" s="228"/>
      <c r="O764" s="228"/>
      <c r="T764" s="228"/>
      <c r="U764" s="228"/>
      <c r="V764" s="228"/>
      <c r="AA764" s="228"/>
      <c r="AB764" s="228"/>
      <c r="AC764" s="228"/>
      <c r="AH764" s="228"/>
      <c r="AI764" s="228"/>
      <c r="AJ764" s="228"/>
    </row>
    <row r="765" spans="6:36" ht="13.5" customHeight="1">
      <c r="F765" s="228"/>
      <c r="G765" s="228"/>
      <c r="H765" s="228"/>
      <c r="M765" s="228"/>
      <c r="N765" s="228"/>
      <c r="O765" s="228"/>
      <c r="T765" s="228"/>
      <c r="U765" s="228"/>
      <c r="V765" s="228"/>
      <c r="AA765" s="228"/>
      <c r="AB765" s="228"/>
      <c r="AC765" s="228"/>
      <c r="AH765" s="228"/>
      <c r="AI765" s="228"/>
      <c r="AJ765" s="228"/>
    </row>
    <row r="766" spans="6:36" ht="13.5" customHeight="1">
      <c r="F766" s="228"/>
      <c r="G766" s="228"/>
      <c r="H766" s="228"/>
      <c r="M766" s="228"/>
      <c r="N766" s="228"/>
      <c r="O766" s="228"/>
      <c r="T766" s="228"/>
      <c r="U766" s="228"/>
      <c r="V766" s="228"/>
      <c r="AA766" s="228"/>
      <c r="AB766" s="228"/>
      <c r="AC766" s="228"/>
      <c r="AH766" s="228"/>
      <c r="AI766" s="228"/>
      <c r="AJ766" s="228"/>
    </row>
    <row r="767" spans="6:36" ht="13.5" customHeight="1">
      <c r="F767" s="228"/>
      <c r="G767" s="228"/>
      <c r="H767" s="228"/>
      <c r="M767" s="228"/>
      <c r="N767" s="228"/>
      <c r="O767" s="228"/>
      <c r="T767" s="228"/>
      <c r="U767" s="228"/>
      <c r="V767" s="228"/>
      <c r="AA767" s="228"/>
      <c r="AB767" s="228"/>
      <c r="AC767" s="228"/>
      <c r="AH767" s="228"/>
      <c r="AI767" s="228"/>
      <c r="AJ767" s="228"/>
    </row>
    <row r="768" spans="6:36" ht="13.5" customHeight="1">
      <c r="F768" s="228"/>
      <c r="G768" s="228"/>
      <c r="H768" s="228"/>
      <c r="M768" s="228"/>
      <c r="N768" s="228"/>
      <c r="O768" s="228"/>
      <c r="T768" s="228"/>
      <c r="U768" s="228"/>
      <c r="V768" s="228"/>
      <c r="AA768" s="228"/>
      <c r="AB768" s="228"/>
      <c r="AC768" s="228"/>
      <c r="AH768" s="228"/>
      <c r="AI768" s="228"/>
      <c r="AJ768" s="228"/>
    </row>
    <row r="769" spans="6:36" ht="13.5" customHeight="1">
      <c r="F769" s="228"/>
      <c r="G769" s="228"/>
      <c r="H769" s="228"/>
      <c r="M769" s="228"/>
      <c r="N769" s="228"/>
      <c r="O769" s="228"/>
      <c r="T769" s="228"/>
      <c r="U769" s="228"/>
      <c r="V769" s="228"/>
      <c r="AA769" s="228"/>
      <c r="AB769" s="228"/>
      <c r="AC769" s="228"/>
      <c r="AH769" s="228"/>
      <c r="AI769" s="228"/>
      <c r="AJ769" s="228"/>
    </row>
    <row r="770" spans="6:36" ht="13.5" customHeight="1">
      <c r="F770" s="228"/>
      <c r="G770" s="228"/>
      <c r="H770" s="228"/>
      <c r="M770" s="228"/>
      <c r="N770" s="228"/>
      <c r="O770" s="228"/>
      <c r="T770" s="228"/>
      <c r="U770" s="228"/>
      <c r="V770" s="228"/>
      <c r="AA770" s="228"/>
      <c r="AB770" s="228"/>
      <c r="AC770" s="228"/>
      <c r="AH770" s="228"/>
      <c r="AI770" s="228"/>
      <c r="AJ770" s="228"/>
    </row>
    <row r="771" spans="6:36" ht="13.5" customHeight="1">
      <c r="F771" s="228"/>
      <c r="G771" s="228"/>
      <c r="H771" s="228"/>
      <c r="M771" s="228"/>
      <c r="N771" s="228"/>
      <c r="O771" s="228"/>
      <c r="T771" s="228"/>
      <c r="U771" s="228"/>
      <c r="V771" s="228"/>
      <c r="AA771" s="228"/>
      <c r="AB771" s="228"/>
      <c r="AC771" s="228"/>
      <c r="AH771" s="228"/>
      <c r="AI771" s="228"/>
      <c r="AJ771" s="228"/>
    </row>
    <row r="772" spans="6:36" ht="13.5" customHeight="1">
      <c r="F772" s="228"/>
      <c r="G772" s="228"/>
      <c r="H772" s="228"/>
      <c r="M772" s="228"/>
      <c r="N772" s="228"/>
      <c r="O772" s="228"/>
      <c r="T772" s="228"/>
      <c r="U772" s="228"/>
      <c r="V772" s="228"/>
      <c r="AA772" s="228"/>
      <c r="AB772" s="228"/>
      <c r="AC772" s="228"/>
      <c r="AH772" s="228"/>
      <c r="AI772" s="228"/>
      <c r="AJ772" s="228"/>
    </row>
    <row r="773" spans="6:36" ht="13.5" customHeight="1">
      <c r="F773" s="228"/>
      <c r="G773" s="228"/>
      <c r="H773" s="228"/>
      <c r="M773" s="228"/>
      <c r="N773" s="228"/>
      <c r="O773" s="228"/>
      <c r="T773" s="228"/>
      <c r="U773" s="228"/>
      <c r="V773" s="228"/>
      <c r="AA773" s="228"/>
      <c r="AB773" s="228"/>
      <c r="AC773" s="228"/>
      <c r="AH773" s="228"/>
      <c r="AI773" s="228"/>
      <c r="AJ773" s="228"/>
    </row>
    <row r="774" spans="6:36" ht="13.5" customHeight="1">
      <c r="F774" s="228"/>
      <c r="G774" s="228"/>
      <c r="H774" s="228"/>
      <c r="M774" s="228"/>
      <c r="N774" s="228"/>
      <c r="O774" s="228"/>
      <c r="T774" s="228"/>
      <c r="U774" s="228"/>
      <c r="V774" s="228"/>
      <c r="AA774" s="228"/>
      <c r="AB774" s="228"/>
      <c r="AC774" s="228"/>
      <c r="AH774" s="228"/>
      <c r="AI774" s="228"/>
      <c r="AJ774" s="228"/>
    </row>
    <row r="775" spans="6:36" ht="13.5" customHeight="1">
      <c r="F775" s="228"/>
      <c r="G775" s="228"/>
      <c r="H775" s="228"/>
      <c r="M775" s="228"/>
      <c r="N775" s="228"/>
      <c r="O775" s="228"/>
      <c r="T775" s="228"/>
      <c r="U775" s="228"/>
      <c r="V775" s="228"/>
      <c r="AA775" s="228"/>
      <c r="AB775" s="228"/>
      <c r="AC775" s="228"/>
      <c r="AH775" s="228"/>
      <c r="AI775" s="228"/>
      <c r="AJ775" s="228"/>
    </row>
    <row r="776" spans="6:36" ht="13.5" customHeight="1">
      <c r="F776" s="228"/>
      <c r="G776" s="228"/>
      <c r="H776" s="228"/>
      <c r="M776" s="228"/>
      <c r="N776" s="228"/>
      <c r="O776" s="228"/>
      <c r="T776" s="228"/>
      <c r="U776" s="228"/>
      <c r="V776" s="228"/>
      <c r="AA776" s="228"/>
      <c r="AB776" s="228"/>
      <c r="AC776" s="228"/>
      <c r="AH776" s="228"/>
      <c r="AI776" s="228"/>
      <c r="AJ776" s="228"/>
    </row>
    <row r="777" spans="6:36" ht="13.5" customHeight="1">
      <c r="F777" s="228"/>
      <c r="G777" s="228"/>
      <c r="H777" s="228"/>
      <c r="M777" s="228"/>
      <c r="N777" s="228"/>
      <c r="O777" s="228"/>
      <c r="T777" s="228"/>
      <c r="U777" s="228"/>
      <c r="V777" s="228"/>
      <c r="AA777" s="228"/>
      <c r="AB777" s="228"/>
      <c r="AC777" s="228"/>
      <c r="AH777" s="228"/>
      <c r="AI777" s="228"/>
      <c r="AJ777" s="228"/>
    </row>
    <row r="778" spans="6:36" ht="13.5" customHeight="1">
      <c r="F778" s="228"/>
      <c r="G778" s="228"/>
      <c r="H778" s="228"/>
      <c r="M778" s="228"/>
      <c r="N778" s="228"/>
      <c r="O778" s="228"/>
      <c r="T778" s="228"/>
      <c r="U778" s="228"/>
      <c r="V778" s="228"/>
      <c r="AA778" s="228"/>
      <c r="AB778" s="228"/>
      <c r="AC778" s="228"/>
      <c r="AH778" s="228"/>
      <c r="AI778" s="228"/>
      <c r="AJ778" s="228"/>
    </row>
    <row r="779" spans="6:36" ht="13.5" customHeight="1">
      <c r="F779" s="228"/>
      <c r="G779" s="228"/>
      <c r="H779" s="228"/>
      <c r="M779" s="228"/>
      <c r="N779" s="228"/>
      <c r="O779" s="228"/>
      <c r="T779" s="228"/>
      <c r="U779" s="228"/>
      <c r="V779" s="228"/>
      <c r="AA779" s="228"/>
      <c r="AB779" s="228"/>
      <c r="AC779" s="228"/>
      <c r="AH779" s="228"/>
      <c r="AI779" s="228"/>
      <c r="AJ779" s="228"/>
    </row>
    <row r="780" spans="6:36" ht="13.5" customHeight="1">
      <c r="F780" s="228"/>
      <c r="G780" s="228"/>
      <c r="H780" s="228"/>
      <c r="M780" s="228"/>
      <c r="N780" s="228"/>
      <c r="O780" s="228"/>
      <c r="T780" s="228"/>
      <c r="U780" s="228"/>
      <c r="V780" s="228"/>
      <c r="AA780" s="228"/>
      <c r="AB780" s="228"/>
      <c r="AC780" s="228"/>
      <c r="AH780" s="228"/>
      <c r="AI780" s="228"/>
      <c r="AJ780" s="228"/>
    </row>
    <row r="781" spans="6:36" ht="13.5" customHeight="1">
      <c r="F781" s="228"/>
      <c r="G781" s="228"/>
      <c r="H781" s="228"/>
      <c r="M781" s="228"/>
      <c r="N781" s="228"/>
      <c r="O781" s="228"/>
      <c r="T781" s="228"/>
      <c r="U781" s="228"/>
      <c r="V781" s="228"/>
      <c r="AA781" s="228"/>
      <c r="AB781" s="228"/>
      <c r="AC781" s="228"/>
      <c r="AH781" s="228"/>
      <c r="AI781" s="228"/>
      <c r="AJ781" s="228"/>
    </row>
    <row r="782" spans="6:36" ht="13.5" customHeight="1">
      <c r="F782" s="228"/>
      <c r="G782" s="228"/>
      <c r="H782" s="228"/>
      <c r="M782" s="228"/>
      <c r="N782" s="228"/>
      <c r="O782" s="228"/>
      <c r="T782" s="228"/>
      <c r="U782" s="228"/>
      <c r="V782" s="228"/>
      <c r="AA782" s="228"/>
      <c r="AB782" s="228"/>
      <c r="AC782" s="228"/>
      <c r="AH782" s="228"/>
      <c r="AI782" s="228"/>
      <c r="AJ782" s="228"/>
    </row>
    <row r="783" spans="6:36" ht="13.5" customHeight="1">
      <c r="F783" s="228"/>
      <c r="G783" s="228"/>
      <c r="H783" s="228"/>
      <c r="M783" s="228"/>
      <c r="N783" s="228"/>
      <c r="O783" s="228"/>
      <c r="T783" s="228"/>
      <c r="U783" s="228"/>
      <c r="V783" s="228"/>
      <c r="AA783" s="228"/>
      <c r="AB783" s="228"/>
      <c r="AC783" s="228"/>
      <c r="AH783" s="228"/>
      <c r="AI783" s="228"/>
      <c r="AJ783" s="228"/>
    </row>
    <row r="784" spans="6:36" ht="13.5" customHeight="1">
      <c r="F784" s="228"/>
      <c r="G784" s="228"/>
      <c r="H784" s="228"/>
      <c r="M784" s="228"/>
      <c r="N784" s="228"/>
      <c r="O784" s="228"/>
      <c r="T784" s="228"/>
      <c r="U784" s="228"/>
      <c r="V784" s="228"/>
      <c r="AA784" s="228"/>
      <c r="AB784" s="228"/>
      <c r="AC784" s="228"/>
      <c r="AH784" s="228"/>
      <c r="AI784" s="228"/>
      <c r="AJ784" s="228"/>
    </row>
    <row r="785" spans="6:36" ht="13.5" customHeight="1">
      <c r="F785" s="228"/>
      <c r="G785" s="228"/>
      <c r="H785" s="228"/>
      <c r="M785" s="228"/>
      <c r="N785" s="228"/>
      <c r="O785" s="228"/>
      <c r="T785" s="228"/>
      <c r="U785" s="228"/>
      <c r="V785" s="228"/>
      <c r="AA785" s="228"/>
      <c r="AB785" s="228"/>
      <c r="AC785" s="228"/>
      <c r="AH785" s="228"/>
      <c r="AI785" s="228"/>
      <c r="AJ785" s="228"/>
    </row>
    <row r="786" spans="6:36" ht="13.5" customHeight="1">
      <c r="F786" s="228"/>
      <c r="G786" s="228"/>
      <c r="H786" s="228"/>
      <c r="M786" s="228"/>
      <c r="N786" s="228"/>
      <c r="O786" s="228"/>
      <c r="T786" s="228"/>
      <c r="U786" s="228"/>
      <c r="V786" s="228"/>
      <c r="AA786" s="228"/>
      <c r="AB786" s="228"/>
      <c r="AC786" s="228"/>
      <c r="AH786" s="228"/>
      <c r="AI786" s="228"/>
      <c r="AJ786" s="228"/>
    </row>
    <row r="787" spans="6:36" ht="13.5" customHeight="1">
      <c r="F787" s="228"/>
      <c r="G787" s="228"/>
      <c r="H787" s="228"/>
      <c r="M787" s="228"/>
      <c r="N787" s="228"/>
      <c r="O787" s="228"/>
      <c r="T787" s="228"/>
      <c r="U787" s="228"/>
      <c r="V787" s="228"/>
      <c r="AA787" s="228"/>
      <c r="AB787" s="228"/>
      <c r="AC787" s="228"/>
      <c r="AH787" s="228"/>
      <c r="AI787" s="228"/>
      <c r="AJ787" s="228"/>
    </row>
    <row r="788" spans="6:36" ht="13.5" customHeight="1">
      <c r="F788" s="228"/>
      <c r="G788" s="228"/>
      <c r="H788" s="228"/>
      <c r="M788" s="228"/>
      <c r="N788" s="228"/>
      <c r="O788" s="228"/>
      <c r="T788" s="228"/>
      <c r="U788" s="228"/>
      <c r="V788" s="228"/>
      <c r="AA788" s="228"/>
      <c r="AB788" s="228"/>
      <c r="AC788" s="228"/>
      <c r="AH788" s="228"/>
      <c r="AI788" s="228"/>
      <c r="AJ788" s="228"/>
    </row>
    <row r="789" spans="6:36" ht="13.5" customHeight="1">
      <c r="F789" s="228"/>
      <c r="G789" s="228"/>
      <c r="H789" s="228"/>
      <c r="M789" s="228"/>
      <c r="N789" s="228"/>
      <c r="O789" s="228"/>
      <c r="T789" s="228"/>
      <c r="U789" s="228"/>
      <c r="V789" s="228"/>
      <c r="AA789" s="228"/>
      <c r="AB789" s="228"/>
      <c r="AC789" s="228"/>
      <c r="AH789" s="228"/>
      <c r="AI789" s="228"/>
      <c r="AJ789" s="228"/>
    </row>
    <row r="790" spans="6:36" ht="13.5" customHeight="1">
      <c r="F790" s="228"/>
      <c r="G790" s="228"/>
      <c r="H790" s="228"/>
      <c r="M790" s="228"/>
      <c r="N790" s="228"/>
      <c r="O790" s="228"/>
      <c r="T790" s="228"/>
      <c r="U790" s="228"/>
      <c r="V790" s="228"/>
      <c r="AA790" s="228"/>
      <c r="AB790" s="228"/>
      <c r="AC790" s="228"/>
      <c r="AH790" s="228"/>
      <c r="AI790" s="228"/>
      <c r="AJ790" s="228"/>
    </row>
    <row r="791" spans="6:36" ht="13.5" customHeight="1">
      <c r="F791" s="228"/>
      <c r="G791" s="228"/>
      <c r="H791" s="228"/>
      <c r="M791" s="228"/>
      <c r="N791" s="228"/>
      <c r="O791" s="228"/>
      <c r="T791" s="228"/>
      <c r="U791" s="228"/>
      <c r="V791" s="228"/>
      <c r="AA791" s="228"/>
      <c r="AB791" s="228"/>
      <c r="AC791" s="228"/>
      <c r="AH791" s="228"/>
      <c r="AI791" s="228"/>
      <c r="AJ791" s="228"/>
    </row>
    <row r="792" spans="6:36" ht="13.5" customHeight="1">
      <c r="F792" s="228"/>
      <c r="G792" s="228"/>
      <c r="H792" s="228"/>
      <c r="M792" s="228"/>
      <c r="N792" s="228"/>
      <c r="O792" s="228"/>
      <c r="T792" s="228"/>
      <c r="U792" s="228"/>
      <c r="V792" s="228"/>
      <c r="AA792" s="228"/>
      <c r="AB792" s="228"/>
      <c r="AC792" s="228"/>
      <c r="AH792" s="228"/>
      <c r="AI792" s="228"/>
      <c r="AJ792" s="228"/>
    </row>
    <row r="793" spans="6:36" ht="13.5" customHeight="1">
      <c r="F793" s="228"/>
      <c r="G793" s="228"/>
      <c r="H793" s="228"/>
      <c r="M793" s="228"/>
      <c r="N793" s="228"/>
      <c r="O793" s="228"/>
      <c r="T793" s="228"/>
      <c r="U793" s="228"/>
      <c r="V793" s="228"/>
      <c r="AA793" s="228"/>
      <c r="AB793" s="228"/>
      <c r="AC793" s="228"/>
      <c r="AH793" s="228"/>
      <c r="AI793" s="228"/>
      <c r="AJ793" s="228"/>
    </row>
    <row r="794" spans="6:36" ht="13.5" customHeight="1">
      <c r="F794" s="228"/>
      <c r="G794" s="228"/>
      <c r="H794" s="228"/>
      <c r="M794" s="228"/>
      <c r="N794" s="228"/>
      <c r="O794" s="228"/>
      <c r="T794" s="228"/>
      <c r="U794" s="228"/>
      <c r="V794" s="228"/>
      <c r="AA794" s="228"/>
      <c r="AB794" s="228"/>
      <c r="AC794" s="228"/>
      <c r="AH794" s="228"/>
      <c r="AI794" s="228"/>
      <c r="AJ794" s="228"/>
    </row>
    <row r="795" spans="6:36" ht="13.5" customHeight="1">
      <c r="F795" s="228"/>
      <c r="G795" s="228"/>
      <c r="H795" s="228"/>
      <c r="M795" s="228"/>
      <c r="N795" s="228"/>
      <c r="O795" s="228"/>
      <c r="T795" s="228"/>
      <c r="U795" s="228"/>
      <c r="V795" s="228"/>
      <c r="AA795" s="228"/>
      <c r="AB795" s="228"/>
      <c r="AC795" s="228"/>
      <c r="AH795" s="228"/>
      <c r="AI795" s="228"/>
      <c r="AJ795" s="228"/>
    </row>
    <row r="796" spans="6:36" ht="13.5" customHeight="1">
      <c r="F796" s="228"/>
      <c r="G796" s="228"/>
      <c r="H796" s="228"/>
      <c r="M796" s="228"/>
      <c r="N796" s="228"/>
      <c r="O796" s="228"/>
      <c r="T796" s="228"/>
      <c r="U796" s="228"/>
      <c r="V796" s="228"/>
      <c r="AA796" s="228"/>
      <c r="AB796" s="228"/>
      <c r="AC796" s="228"/>
      <c r="AH796" s="228"/>
      <c r="AI796" s="228"/>
      <c r="AJ796" s="228"/>
    </row>
    <row r="797" spans="6:36" ht="13.5" customHeight="1">
      <c r="F797" s="228"/>
      <c r="G797" s="228"/>
      <c r="H797" s="228"/>
      <c r="M797" s="228"/>
      <c r="N797" s="228"/>
      <c r="O797" s="228"/>
      <c r="T797" s="228"/>
      <c r="U797" s="228"/>
      <c r="V797" s="228"/>
      <c r="AA797" s="228"/>
      <c r="AB797" s="228"/>
      <c r="AC797" s="228"/>
      <c r="AH797" s="228"/>
      <c r="AI797" s="228"/>
      <c r="AJ797" s="228"/>
    </row>
    <row r="798" spans="6:36" ht="13.5" customHeight="1">
      <c r="F798" s="228"/>
      <c r="G798" s="228"/>
      <c r="H798" s="228"/>
      <c r="M798" s="228"/>
      <c r="N798" s="228"/>
      <c r="O798" s="228"/>
      <c r="T798" s="228"/>
      <c r="U798" s="228"/>
      <c r="V798" s="228"/>
      <c r="AA798" s="228"/>
      <c r="AB798" s="228"/>
      <c r="AC798" s="228"/>
      <c r="AH798" s="228"/>
      <c r="AI798" s="228"/>
      <c r="AJ798" s="228"/>
    </row>
    <row r="799" spans="6:36" ht="13.5" customHeight="1">
      <c r="F799" s="228"/>
      <c r="G799" s="228"/>
      <c r="H799" s="228"/>
      <c r="M799" s="228"/>
      <c r="N799" s="228"/>
      <c r="O799" s="228"/>
      <c r="T799" s="228"/>
      <c r="U799" s="228"/>
      <c r="V799" s="228"/>
      <c r="AA799" s="228"/>
      <c r="AB799" s="228"/>
      <c r="AC799" s="228"/>
      <c r="AH799" s="228"/>
      <c r="AI799" s="228"/>
      <c r="AJ799" s="228"/>
    </row>
    <row r="800" spans="6:36" ht="13.5" customHeight="1">
      <c r="F800" s="228"/>
      <c r="G800" s="228"/>
      <c r="H800" s="228"/>
      <c r="M800" s="228"/>
      <c r="N800" s="228"/>
      <c r="O800" s="228"/>
      <c r="T800" s="228"/>
      <c r="U800" s="228"/>
      <c r="V800" s="228"/>
      <c r="AA800" s="228"/>
      <c r="AB800" s="228"/>
      <c r="AC800" s="228"/>
      <c r="AH800" s="228"/>
      <c r="AI800" s="228"/>
      <c r="AJ800" s="228"/>
    </row>
    <row r="801" spans="6:36" ht="13.5" customHeight="1">
      <c r="F801" s="228"/>
      <c r="G801" s="228"/>
      <c r="H801" s="228"/>
      <c r="M801" s="228"/>
      <c r="N801" s="228"/>
      <c r="O801" s="228"/>
      <c r="T801" s="228"/>
      <c r="U801" s="228"/>
      <c r="V801" s="228"/>
      <c r="AA801" s="228"/>
      <c r="AB801" s="228"/>
      <c r="AC801" s="228"/>
      <c r="AH801" s="228"/>
      <c r="AI801" s="228"/>
      <c r="AJ801" s="228"/>
    </row>
    <row r="802" spans="6:36" ht="13.5" customHeight="1">
      <c r="F802" s="228"/>
      <c r="G802" s="228"/>
      <c r="H802" s="228"/>
      <c r="M802" s="228"/>
      <c r="N802" s="228"/>
      <c r="O802" s="228"/>
      <c r="T802" s="228"/>
      <c r="U802" s="228"/>
      <c r="V802" s="228"/>
      <c r="AA802" s="228"/>
      <c r="AB802" s="228"/>
      <c r="AC802" s="228"/>
      <c r="AH802" s="228"/>
      <c r="AI802" s="228"/>
      <c r="AJ802" s="228"/>
    </row>
    <row r="803" spans="6:36" ht="13.5" customHeight="1">
      <c r="F803" s="228"/>
      <c r="G803" s="228"/>
      <c r="H803" s="228"/>
      <c r="M803" s="228"/>
      <c r="N803" s="228"/>
      <c r="O803" s="228"/>
      <c r="T803" s="228"/>
      <c r="U803" s="228"/>
      <c r="V803" s="228"/>
      <c r="AA803" s="228"/>
      <c r="AB803" s="228"/>
      <c r="AC803" s="228"/>
      <c r="AH803" s="228"/>
      <c r="AI803" s="228"/>
      <c r="AJ803" s="228"/>
    </row>
    <row r="804" spans="6:36" ht="13.5" customHeight="1">
      <c r="F804" s="228"/>
      <c r="G804" s="228"/>
      <c r="H804" s="228"/>
      <c r="M804" s="228"/>
      <c r="N804" s="228"/>
      <c r="O804" s="228"/>
      <c r="T804" s="228"/>
      <c r="U804" s="228"/>
      <c r="V804" s="228"/>
      <c r="AA804" s="228"/>
      <c r="AB804" s="228"/>
      <c r="AC804" s="228"/>
      <c r="AH804" s="228"/>
      <c r="AI804" s="228"/>
      <c r="AJ804" s="228"/>
    </row>
    <row r="805" spans="6:36" ht="13.5" customHeight="1">
      <c r="F805" s="228"/>
      <c r="G805" s="228"/>
      <c r="H805" s="228"/>
      <c r="M805" s="228"/>
      <c r="N805" s="228"/>
      <c r="O805" s="228"/>
      <c r="T805" s="228"/>
      <c r="U805" s="228"/>
      <c r="V805" s="228"/>
      <c r="AA805" s="228"/>
      <c r="AB805" s="228"/>
      <c r="AC805" s="228"/>
      <c r="AH805" s="228"/>
      <c r="AI805" s="228"/>
      <c r="AJ805" s="228"/>
    </row>
    <row r="806" spans="6:36" ht="13.5" customHeight="1">
      <c r="F806" s="228"/>
      <c r="G806" s="228"/>
      <c r="H806" s="228"/>
      <c r="M806" s="228"/>
      <c r="N806" s="228"/>
      <c r="O806" s="228"/>
      <c r="T806" s="228"/>
      <c r="U806" s="228"/>
      <c r="V806" s="228"/>
      <c r="AA806" s="228"/>
      <c r="AB806" s="228"/>
      <c r="AC806" s="228"/>
      <c r="AH806" s="228"/>
      <c r="AI806" s="228"/>
      <c r="AJ806" s="228"/>
    </row>
    <row r="807" spans="6:36" ht="13.5" customHeight="1">
      <c r="F807" s="228"/>
      <c r="G807" s="228"/>
      <c r="H807" s="228"/>
      <c r="M807" s="228"/>
      <c r="N807" s="228"/>
      <c r="O807" s="228"/>
      <c r="T807" s="228"/>
      <c r="U807" s="228"/>
      <c r="V807" s="228"/>
      <c r="AA807" s="228"/>
      <c r="AB807" s="228"/>
      <c r="AC807" s="228"/>
      <c r="AH807" s="228"/>
      <c r="AI807" s="228"/>
      <c r="AJ807" s="228"/>
    </row>
    <row r="808" spans="6:36" ht="13.5" customHeight="1">
      <c r="F808" s="228"/>
      <c r="G808" s="228"/>
      <c r="H808" s="228"/>
      <c r="M808" s="228"/>
      <c r="N808" s="228"/>
      <c r="O808" s="228"/>
      <c r="T808" s="228"/>
      <c r="U808" s="228"/>
      <c r="V808" s="228"/>
      <c r="AA808" s="228"/>
      <c r="AB808" s="228"/>
      <c r="AC808" s="228"/>
      <c r="AH808" s="228"/>
      <c r="AI808" s="228"/>
      <c r="AJ808" s="228"/>
    </row>
    <row r="809" spans="6:36" ht="13.5" customHeight="1">
      <c r="F809" s="228"/>
      <c r="G809" s="228"/>
      <c r="H809" s="228"/>
      <c r="M809" s="228"/>
      <c r="N809" s="228"/>
      <c r="O809" s="228"/>
      <c r="T809" s="228"/>
      <c r="U809" s="228"/>
      <c r="V809" s="228"/>
      <c r="AA809" s="228"/>
      <c r="AB809" s="228"/>
      <c r="AC809" s="228"/>
      <c r="AH809" s="228"/>
      <c r="AI809" s="228"/>
      <c r="AJ809" s="228"/>
    </row>
    <row r="810" spans="6:36" ht="13.5" customHeight="1">
      <c r="F810" s="228"/>
      <c r="G810" s="228"/>
      <c r="H810" s="228"/>
      <c r="M810" s="228"/>
      <c r="N810" s="228"/>
      <c r="O810" s="228"/>
      <c r="T810" s="228"/>
      <c r="U810" s="228"/>
      <c r="V810" s="228"/>
      <c r="AA810" s="228"/>
      <c r="AB810" s="228"/>
      <c r="AC810" s="228"/>
      <c r="AH810" s="228"/>
      <c r="AI810" s="228"/>
      <c r="AJ810" s="228"/>
    </row>
    <row r="811" spans="6:36" ht="13.5" customHeight="1">
      <c r="F811" s="228"/>
      <c r="G811" s="228"/>
      <c r="H811" s="228"/>
      <c r="M811" s="228"/>
      <c r="N811" s="228"/>
      <c r="O811" s="228"/>
      <c r="T811" s="228"/>
      <c r="U811" s="228"/>
      <c r="V811" s="228"/>
      <c r="AA811" s="228"/>
      <c r="AB811" s="228"/>
      <c r="AC811" s="228"/>
      <c r="AH811" s="228"/>
      <c r="AI811" s="228"/>
      <c r="AJ811" s="228"/>
    </row>
    <row r="812" spans="6:36" ht="13.5" customHeight="1">
      <c r="F812" s="228"/>
      <c r="G812" s="228"/>
      <c r="H812" s="228"/>
      <c r="M812" s="228"/>
      <c r="N812" s="228"/>
      <c r="O812" s="228"/>
      <c r="T812" s="228"/>
      <c r="U812" s="228"/>
      <c r="V812" s="228"/>
      <c r="AA812" s="228"/>
      <c r="AB812" s="228"/>
      <c r="AC812" s="228"/>
      <c r="AH812" s="228"/>
      <c r="AI812" s="228"/>
      <c r="AJ812" s="228"/>
    </row>
    <row r="813" spans="6:36" ht="13.5" customHeight="1">
      <c r="F813" s="228"/>
      <c r="G813" s="228"/>
      <c r="H813" s="228"/>
      <c r="M813" s="228"/>
      <c r="N813" s="228"/>
      <c r="O813" s="228"/>
      <c r="T813" s="228"/>
      <c r="U813" s="228"/>
      <c r="V813" s="228"/>
      <c r="AA813" s="228"/>
      <c r="AB813" s="228"/>
      <c r="AC813" s="228"/>
      <c r="AH813" s="228"/>
      <c r="AI813" s="228"/>
      <c r="AJ813" s="228"/>
    </row>
    <row r="814" spans="6:36" ht="13.5" customHeight="1">
      <c r="F814" s="228"/>
      <c r="G814" s="228"/>
      <c r="H814" s="228"/>
      <c r="M814" s="228"/>
      <c r="N814" s="228"/>
      <c r="O814" s="228"/>
      <c r="T814" s="228"/>
      <c r="U814" s="228"/>
      <c r="V814" s="228"/>
      <c r="AA814" s="228"/>
      <c r="AB814" s="228"/>
      <c r="AC814" s="228"/>
      <c r="AH814" s="228"/>
      <c r="AI814" s="228"/>
      <c r="AJ814" s="228"/>
    </row>
    <row r="815" spans="6:36" ht="13.5" customHeight="1">
      <c r="F815" s="228"/>
      <c r="G815" s="228"/>
      <c r="H815" s="228"/>
      <c r="M815" s="228"/>
      <c r="N815" s="228"/>
      <c r="O815" s="228"/>
      <c r="T815" s="228"/>
      <c r="U815" s="228"/>
      <c r="V815" s="228"/>
      <c r="AA815" s="228"/>
      <c r="AB815" s="228"/>
      <c r="AC815" s="228"/>
      <c r="AH815" s="228"/>
      <c r="AI815" s="228"/>
      <c r="AJ815" s="228"/>
    </row>
    <row r="816" spans="6:36" ht="13.5" customHeight="1">
      <c r="F816" s="228"/>
      <c r="G816" s="228"/>
      <c r="H816" s="228"/>
      <c r="M816" s="228"/>
      <c r="N816" s="228"/>
      <c r="O816" s="228"/>
      <c r="T816" s="228"/>
      <c r="U816" s="228"/>
      <c r="V816" s="228"/>
      <c r="AA816" s="228"/>
      <c r="AB816" s="228"/>
      <c r="AC816" s="228"/>
      <c r="AH816" s="228"/>
      <c r="AI816" s="228"/>
      <c r="AJ816" s="228"/>
    </row>
    <row r="817" spans="6:36" ht="13.5" customHeight="1">
      <c r="F817" s="228"/>
      <c r="G817" s="228"/>
      <c r="H817" s="228"/>
      <c r="M817" s="228"/>
      <c r="N817" s="228"/>
      <c r="O817" s="228"/>
      <c r="T817" s="228"/>
      <c r="U817" s="228"/>
      <c r="V817" s="228"/>
      <c r="AA817" s="228"/>
      <c r="AB817" s="228"/>
      <c r="AC817" s="228"/>
      <c r="AH817" s="228"/>
      <c r="AI817" s="228"/>
      <c r="AJ817" s="228"/>
    </row>
    <row r="818" spans="6:36" ht="13.5" customHeight="1">
      <c r="F818" s="228"/>
      <c r="G818" s="228"/>
      <c r="H818" s="228"/>
      <c r="M818" s="228"/>
      <c r="N818" s="228"/>
      <c r="O818" s="228"/>
      <c r="T818" s="228"/>
      <c r="U818" s="228"/>
      <c r="V818" s="228"/>
      <c r="AA818" s="228"/>
      <c r="AB818" s="228"/>
      <c r="AC818" s="228"/>
      <c r="AH818" s="228"/>
      <c r="AI818" s="228"/>
      <c r="AJ818" s="228"/>
    </row>
    <row r="819" spans="6:36" ht="13.5" customHeight="1">
      <c r="F819" s="228"/>
      <c r="G819" s="228"/>
      <c r="H819" s="228"/>
      <c r="M819" s="228"/>
      <c r="N819" s="228"/>
      <c r="O819" s="228"/>
      <c r="T819" s="228"/>
      <c r="U819" s="228"/>
      <c r="V819" s="228"/>
      <c r="AA819" s="228"/>
      <c r="AB819" s="228"/>
      <c r="AC819" s="228"/>
      <c r="AH819" s="228"/>
      <c r="AI819" s="228"/>
      <c r="AJ819" s="228"/>
    </row>
    <row r="820" spans="6:36" ht="13.5" customHeight="1">
      <c r="F820" s="228"/>
      <c r="G820" s="228"/>
      <c r="H820" s="228"/>
      <c r="M820" s="228"/>
      <c r="N820" s="228"/>
      <c r="O820" s="228"/>
      <c r="T820" s="228"/>
      <c r="U820" s="228"/>
      <c r="V820" s="228"/>
      <c r="AA820" s="228"/>
      <c r="AB820" s="228"/>
      <c r="AC820" s="228"/>
      <c r="AH820" s="228"/>
      <c r="AI820" s="228"/>
      <c r="AJ820" s="228"/>
    </row>
    <row r="821" spans="6:36" ht="13.5" customHeight="1">
      <c r="F821" s="228"/>
      <c r="G821" s="228"/>
      <c r="H821" s="228"/>
      <c r="M821" s="228"/>
      <c r="N821" s="228"/>
      <c r="O821" s="228"/>
      <c r="T821" s="228"/>
      <c r="U821" s="228"/>
      <c r="V821" s="228"/>
      <c r="AA821" s="228"/>
      <c r="AB821" s="228"/>
      <c r="AC821" s="228"/>
      <c r="AH821" s="228"/>
      <c r="AI821" s="228"/>
      <c r="AJ821" s="228"/>
    </row>
    <row r="822" spans="6:36" ht="13.5" customHeight="1">
      <c r="F822" s="228"/>
      <c r="G822" s="228"/>
      <c r="H822" s="228"/>
      <c r="M822" s="228"/>
      <c r="N822" s="228"/>
      <c r="O822" s="228"/>
      <c r="T822" s="228"/>
      <c r="U822" s="228"/>
      <c r="V822" s="228"/>
      <c r="AA822" s="228"/>
      <c r="AB822" s="228"/>
      <c r="AC822" s="228"/>
      <c r="AH822" s="228"/>
      <c r="AI822" s="228"/>
      <c r="AJ822" s="228"/>
    </row>
    <row r="823" spans="6:36" ht="13.5" customHeight="1">
      <c r="F823" s="228"/>
      <c r="G823" s="228"/>
      <c r="H823" s="228"/>
      <c r="M823" s="228"/>
      <c r="N823" s="228"/>
      <c r="O823" s="228"/>
      <c r="T823" s="228"/>
      <c r="U823" s="228"/>
      <c r="V823" s="228"/>
      <c r="AA823" s="228"/>
      <c r="AB823" s="228"/>
      <c r="AC823" s="228"/>
      <c r="AH823" s="228"/>
      <c r="AI823" s="228"/>
      <c r="AJ823" s="228"/>
    </row>
    <row r="824" spans="6:36" ht="13.5" customHeight="1">
      <c r="F824" s="228"/>
      <c r="G824" s="228"/>
      <c r="H824" s="228"/>
      <c r="M824" s="228"/>
      <c r="N824" s="228"/>
      <c r="O824" s="228"/>
      <c r="T824" s="228"/>
      <c r="U824" s="228"/>
      <c r="V824" s="228"/>
      <c r="AA824" s="228"/>
      <c r="AB824" s="228"/>
      <c r="AC824" s="228"/>
      <c r="AH824" s="228"/>
      <c r="AI824" s="228"/>
      <c r="AJ824" s="228"/>
    </row>
    <row r="825" spans="6:36" ht="13.5" customHeight="1">
      <c r="F825" s="228"/>
      <c r="G825" s="228"/>
      <c r="H825" s="228"/>
      <c r="M825" s="228"/>
      <c r="N825" s="228"/>
      <c r="O825" s="228"/>
      <c r="T825" s="228"/>
      <c r="U825" s="228"/>
      <c r="V825" s="228"/>
      <c r="AA825" s="228"/>
      <c r="AB825" s="228"/>
      <c r="AC825" s="228"/>
      <c r="AH825" s="228"/>
      <c r="AI825" s="228"/>
      <c r="AJ825" s="228"/>
    </row>
    <row r="826" spans="6:36" ht="13.5" customHeight="1">
      <c r="F826" s="228"/>
      <c r="G826" s="228"/>
      <c r="H826" s="228"/>
      <c r="M826" s="228"/>
      <c r="N826" s="228"/>
      <c r="O826" s="228"/>
      <c r="T826" s="228"/>
      <c r="U826" s="228"/>
      <c r="V826" s="228"/>
      <c r="AA826" s="228"/>
      <c r="AB826" s="228"/>
      <c r="AC826" s="228"/>
      <c r="AH826" s="228"/>
      <c r="AI826" s="228"/>
      <c r="AJ826" s="228"/>
    </row>
    <row r="827" spans="6:36" ht="13.5" customHeight="1">
      <c r="F827" s="228"/>
      <c r="G827" s="228"/>
      <c r="H827" s="228"/>
      <c r="M827" s="228"/>
      <c r="N827" s="228"/>
      <c r="O827" s="228"/>
      <c r="T827" s="228"/>
      <c r="U827" s="228"/>
      <c r="V827" s="228"/>
      <c r="AA827" s="228"/>
      <c r="AB827" s="228"/>
      <c r="AC827" s="228"/>
      <c r="AH827" s="228"/>
      <c r="AI827" s="228"/>
      <c r="AJ827" s="228"/>
    </row>
    <row r="828" spans="6:36" ht="13.5" customHeight="1">
      <c r="F828" s="228"/>
      <c r="G828" s="228"/>
      <c r="H828" s="228"/>
      <c r="M828" s="228"/>
      <c r="N828" s="228"/>
      <c r="O828" s="228"/>
      <c r="T828" s="228"/>
      <c r="U828" s="228"/>
      <c r="V828" s="228"/>
      <c r="AA828" s="228"/>
      <c r="AB828" s="228"/>
      <c r="AC828" s="228"/>
      <c r="AH828" s="228"/>
      <c r="AI828" s="228"/>
      <c r="AJ828" s="228"/>
    </row>
    <row r="829" spans="6:36" ht="13.5" customHeight="1">
      <c r="F829" s="228"/>
      <c r="G829" s="228"/>
      <c r="H829" s="228"/>
      <c r="M829" s="228"/>
      <c r="N829" s="228"/>
      <c r="O829" s="228"/>
      <c r="T829" s="228"/>
      <c r="U829" s="228"/>
      <c r="V829" s="228"/>
      <c r="AA829" s="228"/>
      <c r="AB829" s="228"/>
      <c r="AC829" s="228"/>
      <c r="AH829" s="228"/>
      <c r="AI829" s="228"/>
      <c r="AJ829" s="228"/>
    </row>
    <row r="830" spans="6:36" ht="13.5" customHeight="1">
      <c r="F830" s="228"/>
      <c r="G830" s="228"/>
      <c r="H830" s="228"/>
      <c r="M830" s="228"/>
      <c r="N830" s="228"/>
      <c r="O830" s="228"/>
      <c r="T830" s="228"/>
      <c r="U830" s="228"/>
      <c r="V830" s="228"/>
      <c r="AA830" s="228"/>
      <c r="AB830" s="228"/>
      <c r="AC830" s="228"/>
      <c r="AH830" s="228"/>
      <c r="AI830" s="228"/>
      <c r="AJ830" s="228"/>
    </row>
    <row r="831" spans="6:36" ht="13.5" customHeight="1">
      <c r="F831" s="228"/>
      <c r="G831" s="228"/>
      <c r="H831" s="228"/>
      <c r="M831" s="228"/>
      <c r="N831" s="228"/>
      <c r="O831" s="228"/>
      <c r="T831" s="228"/>
      <c r="U831" s="228"/>
      <c r="V831" s="228"/>
      <c r="AA831" s="228"/>
      <c r="AB831" s="228"/>
      <c r="AC831" s="228"/>
      <c r="AH831" s="228"/>
      <c r="AI831" s="228"/>
      <c r="AJ831" s="228"/>
    </row>
    <row r="832" spans="6:36" ht="13.5" customHeight="1">
      <c r="F832" s="228"/>
      <c r="G832" s="228"/>
      <c r="H832" s="228"/>
      <c r="M832" s="228"/>
      <c r="N832" s="228"/>
      <c r="O832" s="228"/>
      <c r="T832" s="228"/>
      <c r="U832" s="228"/>
      <c r="V832" s="228"/>
      <c r="AA832" s="228"/>
      <c r="AB832" s="228"/>
      <c r="AC832" s="228"/>
      <c r="AH832" s="228"/>
      <c r="AI832" s="228"/>
      <c r="AJ832" s="228"/>
    </row>
    <row r="833" spans="6:36" ht="13.5" customHeight="1">
      <c r="F833" s="228"/>
      <c r="G833" s="228"/>
      <c r="H833" s="228"/>
      <c r="M833" s="228"/>
      <c r="N833" s="228"/>
      <c r="O833" s="228"/>
      <c r="T833" s="228"/>
      <c r="U833" s="228"/>
      <c r="V833" s="228"/>
      <c r="AA833" s="228"/>
      <c r="AB833" s="228"/>
      <c r="AC833" s="228"/>
      <c r="AH833" s="228"/>
      <c r="AI833" s="228"/>
      <c r="AJ833" s="228"/>
    </row>
    <row r="834" spans="6:36" ht="13.5" customHeight="1">
      <c r="F834" s="228"/>
      <c r="G834" s="228"/>
      <c r="H834" s="228"/>
      <c r="M834" s="228"/>
      <c r="N834" s="228"/>
      <c r="O834" s="228"/>
      <c r="T834" s="228"/>
      <c r="U834" s="228"/>
      <c r="V834" s="228"/>
      <c r="AA834" s="228"/>
      <c r="AB834" s="228"/>
      <c r="AC834" s="228"/>
      <c r="AH834" s="228"/>
      <c r="AI834" s="228"/>
      <c r="AJ834" s="228"/>
    </row>
    <row r="835" spans="6:36" ht="13.5" customHeight="1">
      <c r="F835" s="228"/>
      <c r="G835" s="228"/>
      <c r="H835" s="228"/>
      <c r="M835" s="228"/>
      <c r="N835" s="228"/>
      <c r="O835" s="228"/>
      <c r="T835" s="228"/>
      <c r="U835" s="228"/>
      <c r="V835" s="228"/>
      <c r="AA835" s="228"/>
      <c r="AB835" s="228"/>
      <c r="AC835" s="228"/>
      <c r="AH835" s="228"/>
      <c r="AI835" s="228"/>
      <c r="AJ835" s="228"/>
    </row>
    <row r="836" spans="6:36" ht="13.5" customHeight="1">
      <c r="F836" s="228"/>
      <c r="G836" s="228"/>
      <c r="H836" s="228"/>
      <c r="M836" s="228"/>
      <c r="N836" s="228"/>
      <c r="O836" s="228"/>
      <c r="T836" s="228"/>
      <c r="U836" s="228"/>
      <c r="V836" s="228"/>
      <c r="AA836" s="228"/>
      <c r="AB836" s="228"/>
      <c r="AC836" s="228"/>
      <c r="AH836" s="228"/>
      <c r="AI836" s="228"/>
      <c r="AJ836" s="228"/>
    </row>
    <row r="837" spans="6:36" ht="13.5" customHeight="1">
      <c r="F837" s="228"/>
      <c r="G837" s="228"/>
      <c r="H837" s="228"/>
      <c r="M837" s="228"/>
      <c r="N837" s="228"/>
      <c r="O837" s="228"/>
      <c r="T837" s="228"/>
      <c r="U837" s="228"/>
      <c r="V837" s="228"/>
      <c r="AA837" s="228"/>
      <c r="AB837" s="228"/>
      <c r="AC837" s="228"/>
      <c r="AH837" s="228"/>
      <c r="AI837" s="228"/>
      <c r="AJ837" s="228"/>
    </row>
    <row r="838" spans="6:36" ht="13.5" customHeight="1">
      <c r="F838" s="228"/>
      <c r="G838" s="228"/>
      <c r="H838" s="228"/>
      <c r="M838" s="228"/>
      <c r="N838" s="228"/>
      <c r="O838" s="228"/>
      <c r="T838" s="228"/>
      <c r="U838" s="228"/>
      <c r="V838" s="228"/>
      <c r="AA838" s="228"/>
      <c r="AB838" s="228"/>
      <c r="AC838" s="228"/>
      <c r="AH838" s="228"/>
      <c r="AI838" s="228"/>
      <c r="AJ838" s="228"/>
    </row>
    <row r="839" spans="6:36" ht="13.5" customHeight="1">
      <c r="F839" s="228"/>
      <c r="G839" s="228"/>
      <c r="H839" s="228"/>
      <c r="M839" s="228"/>
      <c r="N839" s="228"/>
      <c r="O839" s="228"/>
      <c r="T839" s="228"/>
      <c r="U839" s="228"/>
      <c r="V839" s="228"/>
      <c r="AA839" s="228"/>
      <c r="AB839" s="228"/>
      <c r="AC839" s="228"/>
      <c r="AH839" s="228"/>
      <c r="AI839" s="228"/>
      <c r="AJ839" s="228"/>
    </row>
    <row r="840" spans="6:36" ht="13.5" customHeight="1">
      <c r="F840" s="228"/>
      <c r="G840" s="228"/>
      <c r="H840" s="228"/>
      <c r="M840" s="228"/>
      <c r="N840" s="228"/>
      <c r="O840" s="228"/>
      <c r="T840" s="228"/>
      <c r="U840" s="228"/>
      <c r="V840" s="228"/>
      <c r="AA840" s="228"/>
      <c r="AB840" s="228"/>
      <c r="AC840" s="228"/>
      <c r="AH840" s="228"/>
      <c r="AI840" s="228"/>
      <c r="AJ840" s="228"/>
    </row>
    <row r="841" spans="6:36" ht="13.5" customHeight="1">
      <c r="F841" s="228"/>
      <c r="G841" s="228"/>
      <c r="H841" s="228"/>
      <c r="M841" s="228"/>
      <c r="N841" s="228"/>
      <c r="O841" s="228"/>
      <c r="T841" s="228"/>
      <c r="U841" s="228"/>
      <c r="V841" s="228"/>
      <c r="AA841" s="228"/>
      <c r="AB841" s="228"/>
      <c r="AC841" s="228"/>
      <c r="AH841" s="228"/>
      <c r="AI841" s="228"/>
      <c r="AJ841" s="228"/>
    </row>
    <row r="842" spans="6:36" ht="13.5" customHeight="1">
      <c r="F842" s="228"/>
      <c r="G842" s="228"/>
      <c r="H842" s="228"/>
      <c r="M842" s="228"/>
      <c r="N842" s="228"/>
      <c r="O842" s="228"/>
      <c r="T842" s="228"/>
      <c r="U842" s="228"/>
      <c r="V842" s="228"/>
      <c r="AA842" s="228"/>
      <c r="AB842" s="228"/>
      <c r="AC842" s="228"/>
      <c r="AH842" s="228"/>
      <c r="AI842" s="228"/>
      <c r="AJ842" s="228"/>
    </row>
    <row r="843" spans="6:36" ht="13.5" customHeight="1">
      <c r="F843" s="228"/>
      <c r="G843" s="228"/>
      <c r="H843" s="228"/>
      <c r="M843" s="228"/>
      <c r="N843" s="228"/>
      <c r="O843" s="228"/>
      <c r="T843" s="228"/>
      <c r="U843" s="228"/>
      <c r="V843" s="228"/>
      <c r="AA843" s="228"/>
      <c r="AB843" s="228"/>
      <c r="AC843" s="228"/>
      <c r="AH843" s="228"/>
      <c r="AI843" s="228"/>
      <c r="AJ843" s="228"/>
    </row>
    <row r="844" spans="6:36" ht="13.5" customHeight="1">
      <c r="F844" s="228"/>
      <c r="G844" s="228"/>
      <c r="H844" s="228"/>
      <c r="M844" s="228"/>
      <c r="N844" s="228"/>
      <c r="O844" s="228"/>
      <c r="T844" s="228"/>
      <c r="U844" s="228"/>
      <c r="V844" s="228"/>
      <c r="AA844" s="228"/>
      <c r="AB844" s="228"/>
      <c r="AC844" s="228"/>
      <c r="AH844" s="228"/>
      <c r="AI844" s="228"/>
      <c r="AJ844" s="228"/>
    </row>
    <row r="845" spans="6:36" ht="13.5" customHeight="1">
      <c r="F845" s="228"/>
      <c r="G845" s="228"/>
      <c r="H845" s="228"/>
      <c r="M845" s="228"/>
      <c r="N845" s="228"/>
      <c r="O845" s="228"/>
      <c r="T845" s="228"/>
      <c r="U845" s="228"/>
      <c r="V845" s="228"/>
      <c r="AA845" s="228"/>
      <c r="AB845" s="228"/>
      <c r="AC845" s="228"/>
      <c r="AH845" s="228"/>
      <c r="AI845" s="228"/>
      <c r="AJ845" s="228"/>
    </row>
    <row r="846" spans="6:36" ht="13.5" customHeight="1">
      <c r="F846" s="228"/>
      <c r="G846" s="228"/>
      <c r="H846" s="228"/>
      <c r="M846" s="228"/>
      <c r="N846" s="228"/>
      <c r="O846" s="228"/>
      <c r="T846" s="228"/>
      <c r="U846" s="228"/>
      <c r="V846" s="228"/>
      <c r="AA846" s="228"/>
      <c r="AB846" s="228"/>
      <c r="AC846" s="228"/>
      <c r="AH846" s="228"/>
      <c r="AI846" s="228"/>
      <c r="AJ846" s="228"/>
    </row>
    <row r="847" spans="6:36" ht="13.5" customHeight="1">
      <c r="F847" s="228"/>
      <c r="G847" s="228"/>
      <c r="H847" s="228"/>
      <c r="M847" s="228"/>
      <c r="N847" s="228"/>
      <c r="O847" s="228"/>
      <c r="T847" s="228"/>
      <c r="U847" s="228"/>
      <c r="V847" s="228"/>
      <c r="AA847" s="228"/>
      <c r="AB847" s="228"/>
      <c r="AC847" s="228"/>
      <c r="AH847" s="228"/>
      <c r="AI847" s="228"/>
      <c r="AJ847" s="228"/>
    </row>
    <row r="848" spans="6:36" ht="13.5" customHeight="1">
      <c r="F848" s="228"/>
      <c r="G848" s="228"/>
      <c r="H848" s="228"/>
      <c r="M848" s="228"/>
      <c r="N848" s="228"/>
      <c r="O848" s="228"/>
      <c r="T848" s="228"/>
      <c r="U848" s="228"/>
      <c r="V848" s="228"/>
      <c r="AA848" s="228"/>
      <c r="AB848" s="228"/>
      <c r="AC848" s="228"/>
      <c r="AH848" s="228"/>
      <c r="AI848" s="228"/>
      <c r="AJ848" s="228"/>
    </row>
    <row r="849" spans="6:36" ht="13.5" customHeight="1">
      <c r="F849" s="228"/>
      <c r="G849" s="228"/>
      <c r="H849" s="228"/>
      <c r="M849" s="228"/>
      <c r="N849" s="228"/>
      <c r="O849" s="228"/>
      <c r="T849" s="228"/>
      <c r="U849" s="228"/>
      <c r="V849" s="228"/>
      <c r="AA849" s="228"/>
      <c r="AB849" s="228"/>
      <c r="AC849" s="228"/>
      <c r="AH849" s="228"/>
      <c r="AI849" s="228"/>
      <c r="AJ849" s="228"/>
    </row>
    <row r="850" spans="6:36" ht="13.5" customHeight="1">
      <c r="F850" s="228"/>
      <c r="G850" s="228"/>
      <c r="H850" s="228"/>
      <c r="M850" s="228"/>
      <c r="N850" s="228"/>
      <c r="O850" s="228"/>
      <c r="T850" s="228"/>
      <c r="U850" s="228"/>
      <c r="V850" s="228"/>
      <c r="AA850" s="228"/>
      <c r="AB850" s="228"/>
      <c r="AC850" s="228"/>
      <c r="AH850" s="228"/>
      <c r="AI850" s="228"/>
      <c r="AJ850" s="228"/>
    </row>
    <row r="851" spans="6:36" ht="13.5" customHeight="1">
      <c r="F851" s="228"/>
      <c r="G851" s="228"/>
      <c r="H851" s="228"/>
      <c r="M851" s="228"/>
      <c r="N851" s="228"/>
      <c r="O851" s="228"/>
      <c r="T851" s="228"/>
      <c r="U851" s="228"/>
      <c r="V851" s="228"/>
      <c r="AA851" s="228"/>
      <c r="AB851" s="228"/>
      <c r="AC851" s="228"/>
      <c r="AH851" s="228"/>
      <c r="AI851" s="228"/>
      <c r="AJ851" s="228"/>
    </row>
    <row r="852" spans="6:36" ht="13.5" customHeight="1">
      <c r="F852" s="228"/>
      <c r="G852" s="228"/>
      <c r="H852" s="228"/>
      <c r="M852" s="228"/>
      <c r="N852" s="228"/>
      <c r="O852" s="228"/>
      <c r="T852" s="228"/>
      <c r="U852" s="228"/>
      <c r="V852" s="228"/>
      <c r="AA852" s="228"/>
      <c r="AB852" s="228"/>
      <c r="AC852" s="228"/>
      <c r="AH852" s="228"/>
      <c r="AI852" s="228"/>
      <c r="AJ852" s="228"/>
    </row>
    <row r="853" spans="6:36" ht="13.5" customHeight="1">
      <c r="F853" s="228"/>
      <c r="G853" s="228"/>
      <c r="H853" s="228"/>
      <c r="M853" s="228"/>
      <c r="N853" s="228"/>
      <c r="O853" s="228"/>
      <c r="T853" s="228"/>
      <c r="U853" s="228"/>
      <c r="V853" s="228"/>
      <c r="AA853" s="228"/>
      <c r="AB853" s="228"/>
      <c r="AC853" s="228"/>
      <c r="AH853" s="228"/>
      <c r="AI853" s="228"/>
      <c r="AJ853" s="228"/>
    </row>
    <row r="854" spans="6:36" ht="13.5" customHeight="1">
      <c r="F854" s="228"/>
      <c r="G854" s="228"/>
      <c r="H854" s="228"/>
      <c r="M854" s="228"/>
      <c r="N854" s="228"/>
      <c r="O854" s="228"/>
      <c r="T854" s="228"/>
      <c r="U854" s="228"/>
      <c r="V854" s="228"/>
      <c r="AA854" s="228"/>
      <c r="AB854" s="228"/>
      <c r="AC854" s="228"/>
      <c r="AH854" s="228"/>
      <c r="AI854" s="228"/>
      <c r="AJ854" s="228"/>
    </row>
    <row r="855" spans="6:36" ht="13.5" customHeight="1">
      <c r="F855" s="228"/>
      <c r="G855" s="228"/>
      <c r="H855" s="228"/>
      <c r="M855" s="228"/>
      <c r="N855" s="228"/>
      <c r="O855" s="228"/>
      <c r="T855" s="228"/>
      <c r="U855" s="228"/>
      <c r="V855" s="228"/>
      <c r="AA855" s="228"/>
      <c r="AB855" s="228"/>
      <c r="AC855" s="228"/>
      <c r="AH855" s="228"/>
      <c r="AI855" s="228"/>
      <c r="AJ855" s="228"/>
    </row>
    <row r="856" spans="6:36" ht="13.5" customHeight="1">
      <c r="F856" s="228"/>
      <c r="G856" s="228"/>
      <c r="H856" s="228"/>
      <c r="M856" s="228"/>
      <c r="N856" s="228"/>
      <c r="O856" s="228"/>
      <c r="T856" s="228"/>
      <c r="U856" s="228"/>
      <c r="V856" s="228"/>
      <c r="AA856" s="228"/>
      <c r="AB856" s="228"/>
      <c r="AC856" s="228"/>
      <c r="AH856" s="228"/>
      <c r="AI856" s="228"/>
      <c r="AJ856" s="228"/>
    </row>
    <row r="857" spans="6:36" ht="13.5" customHeight="1">
      <c r="F857" s="228"/>
      <c r="G857" s="228"/>
      <c r="H857" s="228"/>
      <c r="M857" s="228"/>
      <c r="N857" s="228"/>
      <c r="O857" s="228"/>
      <c r="T857" s="228"/>
      <c r="U857" s="228"/>
      <c r="V857" s="228"/>
      <c r="AA857" s="228"/>
      <c r="AB857" s="228"/>
      <c r="AC857" s="228"/>
      <c r="AH857" s="228"/>
      <c r="AI857" s="228"/>
      <c r="AJ857" s="228"/>
    </row>
    <row r="858" spans="6:36" ht="13.5" customHeight="1">
      <c r="F858" s="228"/>
      <c r="G858" s="228"/>
      <c r="H858" s="228"/>
      <c r="M858" s="228"/>
      <c r="N858" s="228"/>
      <c r="O858" s="228"/>
      <c r="T858" s="228"/>
      <c r="U858" s="228"/>
      <c r="V858" s="228"/>
      <c r="AA858" s="228"/>
      <c r="AB858" s="228"/>
      <c r="AC858" s="228"/>
      <c r="AH858" s="228"/>
      <c r="AI858" s="228"/>
      <c r="AJ858" s="228"/>
    </row>
    <row r="859" spans="6:36" ht="13.5" customHeight="1">
      <c r="F859" s="228"/>
      <c r="G859" s="228"/>
      <c r="H859" s="228"/>
      <c r="M859" s="228"/>
      <c r="N859" s="228"/>
      <c r="O859" s="228"/>
      <c r="T859" s="228"/>
      <c r="U859" s="228"/>
      <c r="V859" s="228"/>
      <c r="AA859" s="228"/>
      <c r="AB859" s="228"/>
      <c r="AC859" s="228"/>
      <c r="AH859" s="228"/>
      <c r="AI859" s="228"/>
      <c r="AJ859" s="228"/>
    </row>
    <row r="860" spans="6:36" ht="13.5" customHeight="1">
      <c r="F860" s="228"/>
      <c r="G860" s="228"/>
      <c r="H860" s="228"/>
      <c r="M860" s="228"/>
      <c r="N860" s="228"/>
      <c r="O860" s="228"/>
      <c r="T860" s="228"/>
      <c r="U860" s="228"/>
      <c r="V860" s="228"/>
      <c r="AA860" s="228"/>
      <c r="AB860" s="228"/>
      <c r="AC860" s="228"/>
      <c r="AH860" s="228"/>
      <c r="AI860" s="228"/>
      <c r="AJ860" s="228"/>
    </row>
    <row r="861" spans="6:36" ht="13.5" customHeight="1">
      <c r="F861" s="228"/>
      <c r="G861" s="228"/>
      <c r="H861" s="228"/>
      <c r="M861" s="228"/>
      <c r="N861" s="228"/>
      <c r="O861" s="228"/>
      <c r="T861" s="228"/>
      <c r="U861" s="228"/>
      <c r="V861" s="228"/>
      <c r="AA861" s="228"/>
      <c r="AB861" s="228"/>
      <c r="AC861" s="228"/>
      <c r="AH861" s="228"/>
      <c r="AI861" s="228"/>
      <c r="AJ861" s="228"/>
    </row>
    <row r="862" spans="6:36" ht="13.5" customHeight="1">
      <c r="F862" s="228"/>
      <c r="G862" s="228"/>
      <c r="H862" s="228"/>
      <c r="M862" s="228"/>
      <c r="N862" s="228"/>
      <c r="O862" s="228"/>
      <c r="T862" s="228"/>
      <c r="U862" s="228"/>
      <c r="V862" s="228"/>
      <c r="AA862" s="228"/>
      <c r="AB862" s="228"/>
      <c r="AC862" s="228"/>
      <c r="AH862" s="228"/>
      <c r="AI862" s="228"/>
      <c r="AJ862" s="228"/>
    </row>
    <row r="863" spans="6:36" ht="13.5" customHeight="1">
      <c r="F863" s="228"/>
      <c r="G863" s="228"/>
      <c r="H863" s="228"/>
      <c r="M863" s="228"/>
      <c r="N863" s="228"/>
      <c r="O863" s="228"/>
      <c r="T863" s="228"/>
      <c r="U863" s="228"/>
      <c r="V863" s="228"/>
      <c r="AA863" s="228"/>
      <c r="AB863" s="228"/>
      <c r="AC863" s="228"/>
      <c r="AH863" s="228"/>
      <c r="AI863" s="228"/>
      <c r="AJ863" s="228"/>
    </row>
    <row r="864" spans="6:36" ht="13.5" customHeight="1">
      <c r="F864" s="228"/>
      <c r="G864" s="228"/>
      <c r="H864" s="228"/>
      <c r="M864" s="228"/>
      <c r="N864" s="228"/>
      <c r="O864" s="228"/>
      <c r="T864" s="228"/>
      <c r="U864" s="228"/>
      <c r="V864" s="228"/>
      <c r="AA864" s="228"/>
      <c r="AB864" s="228"/>
      <c r="AC864" s="228"/>
      <c r="AH864" s="228"/>
      <c r="AI864" s="228"/>
      <c r="AJ864" s="228"/>
    </row>
    <row r="865" spans="6:36" ht="13.5" customHeight="1">
      <c r="F865" s="228"/>
      <c r="G865" s="228"/>
      <c r="H865" s="228"/>
      <c r="M865" s="228"/>
      <c r="N865" s="228"/>
      <c r="O865" s="228"/>
      <c r="T865" s="228"/>
      <c r="U865" s="228"/>
      <c r="V865" s="228"/>
      <c r="AA865" s="228"/>
      <c r="AB865" s="228"/>
      <c r="AC865" s="228"/>
      <c r="AH865" s="228"/>
      <c r="AI865" s="228"/>
      <c r="AJ865" s="228"/>
    </row>
    <row r="866" spans="6:36" ht="13.5" customHeight="1">
      <c r="F866" s="228"/>
      <c r="G866" s="228"/>
      <c r="H866" s="228"/>
      <c r="M866" s="228"/>
      <c r="N866" s="228"/>
      <c r="O866" s="228"/>
      <c r="T866" s="228"/>
      <c r="U866" s="228"/>
      <c r="V866" s="228"/>
      <c r="AA866" s="228"/>
      <c r="AB866" s="228"/>
      <c r="AC866" s="228"/>
      <c r="AH866" s="228"/>
      <c r="AI866" s="228"/>
      <c r="AJ866" s="228"/>
    </row>
    <row r="867" spans="6:36" ht="13.5" customHeight="1">
      <c r="F867" s="228"/>
      <c r="G867" s="228"/>
      <c r="H867" s="228"/>
      <c r="M867" s="228"/>
      <c r="N867" s="228"/>
      <c r="O867" s="228"/>
      <c r="T867" s="228"/>
      <c r="U867" s="228"/>
      <c r="V867" s="228"/>
      <c r="AA867" s="228"/>
      <c r="AB867" s="228"/>
      <c r="AC867" s="228"/>
      <c r="AH867" s="228"/>
      <c r="AI867" s="228"/>
      <c r="AJ867" s="228"/>
    </row>
    <row r="868" spans="6:36" ht="13.5" customHeight="1">
      <c r="F868" s="228"/>
      <c r="G868" s="228"/>
      <c r="H868" s="228"/>
      <c r="M868" s="228"/>
      <c r="N868" s="228"/>
      <c r="O868" s="228"/>
      <c r="T868" s="228"/>
      <c r="U868" s="228"/>
      <c r="V868" s="228"/>
      <c r="AA868" s="228"/>
      <c r="AB868" s="228"/>
      <c r="AC868" s="228"/>
      <c r="AH868" s="228"/>
      <c r="AI868" s="228"/>
      <c r="AJ868" s="228"/>
    </row>
    <row r="869" spans="6:36" ht="13.5" customHeight="1">
      <c r="F869" s="228"/>
      <c r="G869" s="228"/>
      <c r="H869" s="228"/>
      <c r="M869" s="228"/>
      <c r="N869" s="228"/>
      <c r="O869" s="228"/>
      <c r="T869" s="228"/>
      <c r="U869" s="228"/>
      <c r="V869" s="228"/>
      <c r="AA869" s="228"/>
      <c r="AB869" s="228"/>
      <c r="AC869" s="228"/>
      <c r="AH869" s="228"/>
      <c r="AI869" s="228"/>
      <c r="AJ869" s="228"/>
    </row>
    <row r="870" spans="6:36" ht="13.5" customHeight="1">
      <c r="F870" s="228"/>
      <c r="G870" s="228"/>
      <c r="H870" s="228"/>
      <c r="M870" s="228"/>
      <c r="N870" s="228"/>
      <c r="O870" s="228"/>
      <c r="T870" s="228"/>
      <c r="U870" s="228"/>
      <c r="V870" s="228"/>
      <c r="AA870" s="228"/>
      <c r="AB870" s="228"/>
      <c r="AC870" s="228"/>
      <c r="AH870" s="228"/>
      <c r="AI870" s="228"/>
      <c r="AJ870" s="228"/>
    </row>
    <row r="871" spans="6:36" ht="13.5" customHeight="1">
      <c r="F871" s="228"/>
      <c r="G871" s="228"/>
      <c r="H871" s="228"/>
      <c r="M871" s="228"/>
      <c r="N871" s="228"/>
      <c r="O871" s="228"/>
      <c r="T871" s="228"/>
      <c r="U871" s="228"/>
      <c r="V871" s="228"/>
      <c r="AA871" s="228"/>
      <c r="AB871" s="228"/>
      <c r="AC871" s="228"/>
      <c r="AH871" s="228"/>
      <c r="AI871" s="228"/>
      <c r="AJ871" s="228"/>
    </row>
    <row r="872" spans="6:36" ht="13.5" customHeight="1">
      <c r="F872" s="228"/>
      <c r="G872" s="228"/>
      <c r="H872" s="228"/>
      <c r="M872" s="228"/>
      <c r="N872" s="228"/>
      <c r="O872" s="228"/>
      <c r="T872" s="228"/>
      <c r="U872" s="228"/>
      <c r="V872" s="228"/>
      <c r="AA872" s="228"/>
      <c r="AB872" s="228"/>
      <c r="AC872" s="228"/>
      <c r="AH872" s="228"/>
      <c r="AI872" s="228"/>
      <c r="AJ872" s="228"/>
    </row>
    <row r="873" spans="6:36" ht="13.5" customHeight="1">
      <c r="F873" s="228"/>
      <c r="G873" s="228"/>
      <c r="H873" s="228"/>
      <c r="M873" s="228"/>
      <c r="N873" s="228"/>
      <c r="O873" s="228"/>
      <c r="T873" s="228"/>
      <c r="U873" s="228"/>
      <c r="V873" s="228"/>
      <c r="AA873" s="228"/>
      <c r="AB873" s="228"/>
      <c r="AC873" s="228"/>
      <c r="AH873" s="228"/>
      <c r="AI873" s="228"/>
      <c r="AJ873" s="228"/>
    </row>
    <row r="874" spans="6:36" ht="13.5" customHeight="1">
      <c r="F874" s="228"/>
      <c r="G874" s="228"/>
      <c r="H874" s="228"/>
      <c r="M874" s="228"/>
      <c r="N874" s="228"/>
      <c r="O874" s="228"/>
      <c r="T874" s="228"/>
      <c r="U874" s="228"/>
      <c r="V874" s="228"/>
      <c r="AA874" s="228"/>
      <c r="AB874" s="228"/>
      <c r="AC874" s="228"/>
      <c r="AH874" s="228"/>
      <c r="AI874" s="228"/>
      <c r="AJ874" s="228"/>
    </row>
    <row r="875" spans="6:36" ht="13.5" customHeight="1">
      <c r="F875" s="228"/>
      <c r="G875" s="228"/>
      <c r="H875" s="228"/>
      <c r="M875" s="228"/>
      <c r="N875" s="228"/>
      <c r="O875" s="228"/>
      <c r="T875" s="228"/>
      <c r="U875" s="228"/>
      <c r="V875" s="228"/>
      <c r="AA875" s="228"/>
      <c r="AB875" s="228"/>
      <c r="AC875" s="228"/>
      <c r="AH875" s="228"/>
      <c r="AI875" s="228"/>
      <c r="AJ875" s="228"/>
    </row>
    <row r="876" spans="6:36" ht="13.5" customHeight="1">
      <c r="F876" s="228"/>
      <c r="G876" s="228"/>
      <c r="H876" s="228"/>
      <c r="M876" s="228"/>
      <c r="N876" s="228"/>
      <c r="O876" s="228"/>
      <c r="T876" s="228"/>
      <c r="U876" s="228"/>
      <c r="V876" s="228"/>
      <c r="AA876" s="228"/>
      <c r="AB876" s="228"/>
      <c r="AC876" s="228"/>
      <c r="AH876" s="228"/>
      <c r="AI876" s="228"/>
      <c r="AJ876" s="228"/>
    </row>
    <row r="877" spans="6:36" ht="13.5" customHeight="1">
      <c r="F877" s="228"/>
      <c r="G877" s="228"/>
      <c r="H877" s="228"/>
      <c r="M877" s="228"/>
      <c r="N877" s="228"/>
      <c r="O877" s="228"/>
      <c r="T877" s="228"/>
      <c r="U877" s="228"/>
      <c r="V877" s="228"/>
      <c r="AA877" s="228"/>
      <c r="AB877" s="228"/>
      <c r="AC877" s="228"/>
      <c r="AH877" s="228"/>
      <c r="AI877" s="228"/>
      <c r="AJ877" s="228"/>
    </row>
    <row r="878" spans="6:36" ht="13.5" customHeight="1">
      <c r="F878" s="228"/>
      <c r="G878" s="228"/>
      <c r="H878" s="228"/>
      <c r="M878" s="228"/>
      <c r="N878" s="228"/>
      <c r="O878" s="228"/>
      <c r="T878" s="228"/>
      <c r="U878" s="228"/>
      <c r="V878" s="228"/>
      <c r="AA878" s="228"/>
      <c r="AB878" s="228"/>
      <c r="AC878" s="228"/>
      <c r="AH878" s="228"/>
      <c r="AI878" s="228"/>
      <c r="AJ878" s="228"/>
    </row>
    <row r="879" spans="6:36" ht="13.5" customHeight="1">
      <c r="F879" s="228"/>
      <c r="G879" s="228"/>
      <c r="H879" s="228"/>
      <c r="M879" s="228"/>
      <c r="N879" s="228"/>
      <c r="O879" s="228"/>
      <c r="T879" s="228"/>
      <c r="U879" s="228"/>
      <c r="V879" s="228"/>
      <c r="AA879" s="228"/>
      <c r="AB879" s="228"/>
      <c r="AC879" s="228"/>
      <c r="AH879" s="228"/>
      <c r="AI879" s="228"/>
      <c r="AJ879" s="228"/>
    </row>
    <row r="880" spans="6:36" ht="13.5" customHeight="1">
      <c r="F880" s="228"/>
      <c r="G880" s="228"/>
      <c r="H880" s="228"/>
      <c r="M880" s="228"/>
      <c r="N880" s="228"/>
      <c r="O880" s="228"/>
      <c r="T880" s="228"/>
      <c r="U880" s="228"/>
      <c r="V880" s="228"/>
      <c r="AA880" s="228"/>
      <c r="AB880" s="228"/>
      <c r="AC880" s="228"/>
      <c r="AH880" s="228"/>
      <c r="AI880" s="228"/>
      <c r="AJ880" s="228"/>
    </row>
    <row r="881" spans="6:36" ht="13.5" customHeight="1">
      <c r="F881" s="228"/>
      <c r="G881" s="228"/>
      <c r="H881" s="228"/>
      <c r="M881" s="228"/>
      <c r="N881" s="228"/>
      <c r="O881" s="228"/>
      <c r="T881" s="228"/>
      <c r="U881" s="228"/>
      <c r="V881" s="228"/>
      <c r="AA881" s="228"/>
      <c r="AB881" s="228"/>
      <c r="AC881" s="228"/>
      <c r="AH881" s="228"/>
      <c r="AI881" s="228"/>
      <c r="AJ881" s="228"/>
    </row>
    <row r="882" spans="6:36" ht="13.5" customHeight="1">
      <c r="F882" s="228"/>
      <c r="G882" s="228"/>
      <c r="H882" s="228"/>
      <c r="M882" s="228"/>
      <c r="N882" s="228"/>
      <c r="O882" s="228"/>
      <c r="T882" s="228"/>
      <c r="U882" s="228"/>
      <c r="V882" s="228"/>
      <c r="AA882" s="228"/>
      <c r="AB882" s="228"/>
      <c r="AC882" s="228"/>
      <c r="AH882" s="228"/>
      <c r="AI882" s="228"/>
      <c r="AJ882" s="228"/>
    </row>
    <row r="883" spans="6:36" ht="13.5" customHeight="1">
      <c r="F883" s="228"/>
      <c r="G883" s="228"/>
      <c r="H883" s="228"/>
      <c r="M883" s="228"/>
      <c r="N883" s="228"/>
      <c r="O883" s="228"/>
      <c r="T883" s="228"/>
      <c r="U883" s="228"/>
      <c r="V883" s="228"/>
      <c r="AA883" s="228"/>
      <c r="AB883" s="228"/>
      <c r="AC883" s="228"/>
      <c r="AH883" s="228"/>
      <c r="AI883" s="228"/>
      <c r="AJ883" s="228"/>
    </row>
    <row r="884" spans="6:36" ht="13.5" customHeight="1">
      <c r="F884" s="228"/>
      <c r="G884" s="228"/>
      <c r="H884" s="228"/>
      <c r="M884" s="228"/>
      <c r="N884" s="228"/>
      <c r="O884" s="228"/>
      <c r="T884" s="228"/>
      <c r="U884" s="228"/>
      <c r="V884" s="228"/>
      <c r="AA884" s="228"/>
      <c r="AB884" s="228"/>
      <c r="AC884" s="228"/>
      <c r="AH884" s="228"/>
      <c r="AI884" s="228"/>
      <c r="AJ884" s="228"/>
    </row>
    <row r="885" spans="6:36" ht="13.5" customHeight="1">
      <c r="F885" s="228"/>
      <c r="G885" s="228"/>
      <c r="H885" s="228"/>
      <c r="M885" s="228"/>
      <c r="N885" s="228"/>
      <c r="O885" s="228"/>
      <c r="T885" s="228"/>
      <c r="U885" s="228"/>
      <c r="V885" s="228"/>
      <c r="AA885" s="228"/>
      <c r="AB885" s="228"/>
      <c r="AC885" s="228"/>
      <c r="AH885" s="228"/>
      <c r="AI885" s="228"/>
      <c r="AJ885" s="228"/>
    </row>
    <row r="886" spans="6:36" ht="13.5" customHeight="1">
      <c r="F886" s="228"/>
      <c r="G886" s="228"/>
      <c r="H886" s="228"/>
      <c r="M886" s="228"/>
      <c r="N886" s="228"/>
      <c r="O886" s="228"/>
      <c r="T886" s="228"/>
      <c r="U886" s="228"/>
      <c r="V886" s="228"/>
      <c r="AA886" s="228"/>
      <c r="AB886" s="228"/>
      <c r="AC886" s="228"/>
      <c r="AH886" s="228"/>
      <c r="AI886" s="228"/>
      <c r="AJ886" s="228"/>
    </row>
    <row r="887" spans="6:36" ht="13.5" customHeight="1">
      <c r="F887" s="228"/>
      <c r="G887" s="228"/>
      <c r="H887" s="228"/>
      <c r="M887" s="228"/>
      <c r="N887" s="228"/>
      <c r="O887" s="228"/>
      <c r="T887" s="228"/>
      <c r="U887" s="228"/>
      <c r="V887" s="228"/>
      <c r="AA887" s="228"/>
      <c r="AB887" s="228"/>
      <c r="AC887" s="228"/>
      <c r="AH887" s="228"/>
      <c r="AI887" s="228"/>
      <c r="AJ887" s="228"/>
    </row>
    <row r="888" spans="6:36" ht="13.5" customHeight="1">
      <c r="F888" s="228"/>
      <c r="G888" s="228"/>
      <c r="H888" s="228"/>
      <c r="M888" s="228"/>
      <c r="N888" s="228"/>
      <c r="O888" s="228"/>
      <c r="T888" s="228"/>
      <c r="U888" s="228"/>
      <c r="V888" s="228"/>
      <c r="AA888" s="228"/>
      <c r="AB888" s="228"/>
      <c r="AC888" s="228"/>
      <c r="AH888" s="228"/>
      <c r="AI888" s="228"/>
      <c r="AJ888" s="228"/>
    </row>
    <row r="889" spans="6:36" ht="13.5" customHeight="1">
      <c r="F889" s="228"/>
      <c r="G889" s="228"/>
      <c r="H889" s="228"/>
      <c r="M889" s="228"/>
      <c r="N889" s="228"/>
      <c r="O889" s="228"/>
      <c r="T889" s="228"/>
      <c r="U889" s="228"/>
      <c r="V889" s="228"/>
      <c r="AA889" s="228"/>
      <c r="AB889" s="228"/>
      <c r="AC889" s="228"/>
      <c r="AH889" s="228"/>
      <c r="AI889" s="228"/>
      <c r="AJ889" s="228"/>
    </row>
    <row r="890" spans="6:36" ht="13.5" customHeight="1">
      <c r="F890" s="228"/>
      <c r="G890" s="228"/>
      <c r="H890" s="228"/>
      <c r="M890" s="228"/>
      <c r="N890" s="228"/>
      <c r="O890" s="228"/>
      <c r="T890" s="228"/>
      <c r="U890" s="228"/>
      <c r="V890" s="228"/>
      <c r="AA890" s="228"/>
      <c r="AB890" s="228"/>
      <c r="AC890" s="228"/>
      <c r="AH890" s="228"/>
      <c r="AI890" s="228"/>
      <c r="AJ890" s="228"/>
    </row>
    <row r="891" spans="6:36" ht="13.5" customHeight="1">
      <c r="F891" s="228"/>
      <c r="G891" s="228"/>
      <c r="H891" s="228"/>
      <c r="M891" s="228"/>
      <c r="N891" s="228"/>
      <c r="O891" s="228"/>
      <c r="T891" s="228"/>
      <c r="U891" s="228"/>
      <c r="V891" s="228"/>
      <c r="AA891" s="228"/>
      <c r="AB891" s="228"/>
      <c r="AC891" s="228"/>
      <c r="AH891" s="228"/>
      <c r="AI891" s="228"/>
      <c r="AJ891" s="228"/>
    </row>
    <row r="892" spans="6:36" ht="13.5" customHeight="1">
      <c r="F892" s="228"/>
      <c r="G892" s="228"/>
      <c r="H892" s="228"/>
      <c r="M892" s="228"/>
      <c r="N892" s="228"/>
      <c r="O892" s="228"/>
      <c r="T892" s="228"/>
      <c r="U892" s="228"/>
      <c r="V892" s="228"/>
      <c r="AA892" s="228"/>
      <c r="AB892" s="228"/>
      <c r="AC892" s="228"/>
      <c r="AH892" s="228"/>
      <c r="AI892" s="228"/>
      <c r="AJ892" s="228"/>
    </row>
    <row r="893" spans="6:36" ht="13.5" customHeight="1">
      <c r="F893" s="228"/>
      <c r="G893" s="228"/>
      <c r="H893" s="228"/>
      <c r="M893" s="228"/>
      <c r="N893" s="228"/>
      <c r="O893" s="228"/>
      <c r="T893" s="228"/>
      <c r="U893" s="228"/>
      <c r="V893" s="228"/>
      <c r="AA893" s="228"/>
      <c r="AB893" s="228"/>
      <c r="AC893" s="228"/>
      <c r="AH893" s="228"/>
      <c r="AI893" s="228"/>
      <c r="AJ893" s="228"/>
    </row>
    <row r="894" spans="6:36" ht="13.5" customHeight="1">
      <c r="F894" s="228"/>
      <c r="G894" s="228"/>
      <c r="H894" s="228"/>
      <c r="M894" s="228"/>
      <c r="N894" s="228"/>
      <c r="O894" s="228"/>
      <c r="T894" s="228"/>
      <c r="U894" s="228"/>
      <c r="V894" s="228"/>
      <c r="AA894" s="228"/>
      <c r="AB894" s="228"/>
      <c r="AC894" s="228"/>
      <c r="AH894" s="228"/>
      <c r="AI894" s="228"/>
      <c r="AJ894" s="228"/>
    </row>
    <row r="895" spans="6:36" ht="13.5" customHeight="1">
      <c r="F895" s="228"/>
      <c r="G895" s="228"/>
      <c r="H895" s="228"/>
      <c r="M895" s="228"/>
      <c r="N895" s="228"/>
      <c r="O895" s="228"/>
      <c r="T895" s="228"/>
      <c r="U895" s="228"/>
      <c r="V895" s="228"/>
      <c r="AA895" s="228"/>
      <c r="AB895" s="228"/>
      <c r="AC895" s="228"/>
      <c r="AH895" s="228"/>
      <c r="AI895" s="228"/>
      <c r="AJ895" s="228"/>
    </row>
    <row r="896" spans="6:36" ht="13.5" customHeight="1">
      <c r="F896" s="228"/>
      <c r="G896" s="228"/>
      <c r="H896" s="228"/>
      <c r="M896" s="228"/>
      <c r="N896" s="228"/>
      <c r="O896" s="228"/>
      <c r="T896" s="228"/>
      <c r="U896" s="228"/>
      <c r="V896" s="228"/>
      <c r="AA896" s="228"/>
      <c r="AB896" s="228"/>
      <c r="AC896" s="228"/>
      <c r="AH896" s="228"/>
      <c r="AI896" s="228"/>
      <c r="AJ896" s="228"/>
    </row>
    <row r="897" spans="6:36" ht="13.5" customHeight="1">
      <c r="F897" s="228"/>
      <c r="G897" s="228"/>
      <c r="H897" s="228"/>
      <c r="M897" s="228"/>
      <c r="N897" s="228"/>
      <c r="O897" s="228"/>
      <c r="T897" s="228"/>
      <c r="U897" s="228"/>
      <c r="V897" s="228"/>
      <c r="AA897" s="228"/>
      <c r="AB897" s="228"/>
      <c r="AC897" s="228"/>
      <c r="AH897" s="228"/>
      <c r="AI897" s="228"/>
      <c r="AJ897" s="228"/>
    </row>
    <row r="898" spans="6:36" ht="13.5" customHeight="1">
      <c r="F898" s="228"/>
      <c r="G898" s="228"/>
      <c r="H898" s="228"/>
      <c r="M898" s="228"/>
      <c r="N898" s="228"/>
      <c r="O898" s="228"/>
      <c r="T898" s="228"/>
      <c r="U898" s="228"/>
      <c r="V898" s="228"/>
      <c r="AA898" s="228"/>
      <c r="AB898" s="228"/>
      <c r="AC898" s="228"/>
      <c r="AH898" s="228"/>
      <c r="AI898" s="228"/>
      <c r="AJ898" s="228"/>
    </row>
    <row r="899" spans="6:36" ht="13.5" customHeight="1">
      <c r="F899" s="228"/>
      <c r="G899" s="228"/>
      <c r="H899" s="228"/>
      <c r="M899" s="228"/>
      <c r="N899" s="228"/>
      <c r="O899" s="228"/>
      <c r="T899" s="228"/>
      <c r="U899" s="228"/>
      <c r="V899" s="228"/>
      <c r="AA899" s="228"/>
      <c r="AB899" s="228"/>
      <c r="AC899" s="228"/>
      <c r="AH899" s="228"/>
      <c r="AI899" s="228"/>
      <c r="AJ899" s="228"/>
    </row>
    <row r="900" spans="6:36" ht="13.5" customHeight="1">
      <c r="F900" s="228"/>
      <c r="G900" s="228"/>
      <c r="H900" s="228"/>
      <c r="M900" s="228"/>
      <c r="N900" s="228"/>
      <c r="O900" s="228"/>
      <c r="T900" s="228"/>
      <c r="U900" s="228"/>
      <c r="V900" s="228"/>
      <c r="AA900" s="228"/>
      <c r="AB900" s="228"/>
      <c r="AC900" s="228"/>
      <c r="AH900" s="228"/>
      <c r="AI900" s="228"/>
      <c r="AJ900" s="228"/>
    </row>
    <row r="901" spans="6:36" ht="13.5" customHeight="1">
      <c r="F901" s="228"/>
      <c r="G901" s="228"/>
      <c r="H901" s="228"/>
      <c r="M901" s="228"/>
      <c r="N901" s="228"/>
      <c r="O901" s="228"/>
      <c r="T901" s="228"/>
      <c r="U901" s="228"/>
      <c r="V901" s="228"/>
      <c r="AA901" s="228"/>
      <c r="AB901" s="228"/>
      <c r="AC901" s="228"/>
      <c r="AH901" s="228"/>
      <c r="AI901" s="228"/>
      <c r="AJ901" s="228"/>
    </row>
    <row r="902" spans="6:36" ht="13.5" customHeight="1">
      <c r="F902" s="228"/>
      <c r="G902" s="228"/>
      <c r="H902" s="228"/>
      <c r="M902" s="228"/>
      <c r="N902" s="228"/>
      <c r="O902" s="228"/>
      <c r="T902" s="228"/>
      <c r="U902" s="228"/>
      <c r="V902" s="228"/>
      <c r="AA902" s="228"/>
      <c r="AB902" s="228"/>
      <c r="AC902" s="228"/>
      <c r="AH902" s="228"/>
      <c r="AI902" s="228"/>
      <c r="AJ902" s="228"/>
    </row>
    <row r="903" spans="6:36" ht="13.5" customHeight="1">
      <c r="F903" s="228"/>
      <c r="G903" s="228"/>
      <c r="H903" s="228"/>
      <c r="M903" s="228"/>
      <c r="N903" s="228"/>
      <c r="O903" s="228"/>
      <c r="T903" s="228"/>
      <c r="U903" s="228"/>
      <c r="V903" s="228"/>
      <c r="AA903" s="228"/>
      <c r="AB903" s="228"/>
      <c r="AC903" s="228"/>
      <c r="AH903" s="228"/>
      <c r="AI903" s="228"/>
      <c r="AJ903" s="228"/>
    </row>
    <row r="904" spans="6:36" ht="13.5" customHeight="1">
      <c r="F904" s="228"/>
      <c r="G904" s="228"/>
      <c r="H904" s="228"/>
      <c r="M904" s="228"/>
      <c r="N904" s="228"/>
      <c r="O904" s="228"/>
      <c r="T904" s="228"/>
      <c r="U904" s="228"/>
      <c r="V904" s="228"/>
      <c r="AA904" s="228"/>
      <c r="AB904" s="228"/>
      <c r="AC904" s="228"/>
      <c r="AH904" s="228"/>
      <c r="AI904" s="228"/>
      <c r="AJ904" s="228"/>
    </row>
    <row r="905" spans="6:36" ht="13.5" customHeight="1">
      <c r="F905" s="228"/>
      <c r="G905" s="228"/>
      <c r="H905" s="228"/>
      <c r="M905" s="228"/>
      <c r="N905" s="228"/>
      <c r="O905" s="228"/>
      <c r="T905" s="228"/>
      <c r="U905" s="228"/>
      <c r="V905" s="228"/>
      <c r="AA905" s="228"/>
      <c r="AB905" s="228"/>
      <c r="AC905" s="228"/>
      <c r="AH905" s="228"/>
      <c r="AI905" s="228"/>
      <c r="AJ905" s="228"/>
    </row>
    <row r="906" spans="6:36" ht="13.5" customHeight="1">
      <c r="F906" s="228"/>
      <c r="G906" s="228"/>
      <c r="H906" s="228"/>
      <c r="M906" s="228"/>
      <c r="N906" s="228"/>
      <c r="O906" s="228"/>
      <c r="T906" s="228"/>
      <c r="U906" s="228"/>
      <c r="V906" s="228"/>
      <c r="AA906" s="228"/>
      <c r="AB906" s="228"/>
      <c r="AC906" s="228"/>
      <c r="AH906" s="228"/>
      <c r="AI906" s="228"/>
      <c r="AJ906" s="228"/>
    </row>
    <row r="907" spans="6:36" ht="13.5" customHeight="1">
      <c r="F907" s="228"/>
      <c r="G907" s="228"/>
      <c r="H907" s="228"/>
      <c r="M907" s="228"/>
      <c r="N907" s="228"/>
      <c r="O907" s="228"/>
      <c r="T907" s="228"/>
      <c r="U907" s="228"/>
      <c r="V907" s="228"/>
      <c r="AA907" s="228"/>
      <c r="AB907" s="228"/>
      <c r="AC907" s="228"/>
      <c r="AH907" s="228"/>
      <c r="AI907" s="228"/>
      <c r="AJ907" s="228"/>
    </row>
    <row r="908" spans="6:36" ht="13.5" customHeight="1">
      <c r="F908" s="228"/>
      <c r="G908" s="228"/>
      <c r="H908" s="228"/>
      <c r="M908" s="228"/>
      <c r="N908" s="228"/>
      <c r="O908" s="228"/>
      <c r="T908" s="228"/>
      <c r="U908" s="228"/>
      <c r="V908" s="228"/>
      <c r="AA908" s="228"/>
      <c r="AB908" s="228"/>
      <c r="AC908" s="228"/>
      <c r="AH908" s="228"/>
      <c r="AI908" s="228"/>
      <c r="AJ908" s="228"/>
    </row>
    <row r="909" spans="6:36" ht="13.5" customHeight="1">
      <c r="F909" s="228"/>
      <c r="G909" s="228"/>
      <c r="H909" s="228"/>
      <c r="M909" s="228"/>
      <c r="N909" s="228"/>
      <c r="O909" s="228"/>
      <c r="T909" s="228"/>
      <c r="U909" s="228"/>
      <c r="V909" s="228"/>
      <c r="AA909" s="228"/>
      <c r="AB909" s="228"/>
      <c r="AC909" s="228"/>
      <c r="AH909" s="228"/>
      <c r="AI909" s="228"/>
      <c r="AJ909" s="228"/>
    </row>
    <row r="910" spans="6:36" ht="13.5" customHeight="1">
      <c r="F910" s="228"/>
      <c r="G910" s="228"/>
      <c r="H910" s="228"/>
      <c r="M910" s="228"/>
      <c r="N910" s="228"/>
      <c r="O910" s="228"/>
      <c r="T910" s="228"/>
      <c r="U910" s="228"/>
      <c r="V910" s="228"/>
      <c r="AA910" s="228"/>
      <c r="AB910" s="228"/>
      <c r="AC910" s="228"/>
      <c r="AH910" s="228"/>
      <c r="AI910" s="228"/>
      <c r="AJ910" s="228"/>
    </row>
    <row r="911" spans="6:36" ht="13.5" customHeight="1">
      <c r="F911" s="228"/>
      <c r="G911" s="228"/>
      <c r="H911" s="228"/>
      <c r="M911" s="228"/>
      <c r="N911" s="228"/>
      <c r="O911" s="228"/>
      <c r="T911" s="228"/>
      <c r="U911" s="228"/>
      <c r="V911" s="228"/>
      <c r="AA911" s="228"/>
      <c r="AB911" s="228"/>
      <c r="AC911" s="228"/>
      <c r="AH911" s="228"/>
      <c r="AI911" s="228"/>
      <c r="AJ911" s="228"/>
    </row>
    <row r="912" spans="6:36" ht="13.5" customHeight="1">
      <c r="F912" s="228"/>
      <c r="G912" s="228"/>
      <c r="H912" s="228"/>
      <c r="M912" s="228"/>
      <c r="N912" s="228"/>
      <c r="O912" s="228"/>
      <c r="T912" s="228"/>
      <c r="U912" s="228"/>
      <c r="V912" s="228"/>
      <c r="AA912" s="228"/>
      <c r="AB912" s="228"/>
      <c r="AC912" s="228"/>
      <c r="AH912" s="228"/>
      <c r="AI912" s="228"/>
      <c r="AJ912" s="228"/>
    </row>
    <row r="913" spans="6:36" ht="13.5" customHeight="1">
      <c r="F913" s="228"/>
      <c r="G913" s="228"/>
      <c r="H913" s="228"/>
      <c r="M913" s="228"/>
      <c r="N913" s="228"/>
      <c r="O913" s="228"/>
      <c r="T913" s="228"/>
      <c r="U913" s="228"/>
      <c r="V913" s="228"/>
      <c r="AA913" s="228"/>
      <c r="AB913" s="228"/>
      <c r="AC913" s="228"/>
      <c r="AH913" s="228"/>
      <c r="AI913" s="228"/>
      <c r="AJ913" s="228"/>
    </row>
    <row r="914" spans="6:36" ht="13.5" customHeight="1">
      <c r="F914" s="228"/>
      <c r="G914" s="228"/>
      <c r="H914" s="228"/>
      <c r="M914" s="228"/>
      <c r="N914" s="228"/>
      <c r="O914" s="228"/>
      <c r="T914" s="228"/>
      <c r="U914" s="228"/>
      <c r="V914" s="228"/>
      <c r="AA914" s="228"/>
      <c r="AB914" s="228"/>
      <c r="AC914" s="228"/>
      <c r="AH914" s="228"/>
      <c r="AI914" s="228"/>
      <c r="AJ914" s="228"/>
    </row>
    <row r="915" spans="6:36" ht="13.5" customHeight="1">
      <c r="F915" s="228"/>
      <c r="G915" s="228"/>
      <c r="H915" s="228"/>
      <c r="M915" s="228"/>
      <c r="N915" s="228"/>
      <c r="O915" s="228"/>
      <c r="T915" s="228"/>
      <c r="U915" s="228"/>
      <c r="V915" s="228"/>
      <c r="AA915" s="228"/>
      <c r="AB915" s="228"/>
      <c r="AC915" s="228"/>
      <c r="AH915" s="228"/>
      <c r="AI915" s="228"/>
      <c r="AJ915" s="228"/>
    </row>
    <row r="916" spans="6:36" ht="13.5" customHeight="1">
      <c r="F916" s="228"/>
      <c r="G916" s="228"/>
      <c r="H916" s="228"/>
      <c r="M916" s="228"/>
      <c r="N916" s="228"/>
      <c r="O916" s="228"/>
      <c r="T916" s="228"/>
      <c r="U916" s="228"/>
      <c r="V916" s="228"/>
      <c r="AA916" s="228"/>
      <c r="AB916" s="228"/>
      <c r="AC916" s="228"/>
      <c r="AH916" s="228"/>
      <c r="AI916" s="228"/>
      <c r="AJ916" s="228"/>
    </row>
    <row r="917" spans="6:36" ht="13.5" customHeight="1">
      <c r="F917" s="228"/>
      <c r="G917" s="228"/>
      <c r="H917" s="228"/>
      <c r="M917" s="228"/>
      <c r="N917" s="228"/>
      <c r="O917" s="228"/>
      <c r="T917" s="228"/>
      <c r="U917" s="228"/>
      <c r="V917" s="228"/>
      <c r="AA917" s="228"/>
      <c r="AB917" s="228"/>
      <c r="AC917" s="228"/>
      <c r="AH917" s="228"/>
      <c r="AI917" s="228"/>
      <c r="AJ917" s="228"/>
    </row>
    <row r="918" spans="6:36" ht="13.5" customHeight="1">
      <c r="F918" s="228"/>
      <c r="G918" s="228"/>
      <c r="H918" s="228"/>
      <c r="M918" s="228"/>
      <c r="N918" s="228"/>
      <c r="O918" s="228"/>
      <c r="T918" s="228"/>
      <c r="U918" s="228"/>
      <c r="V918" s="228"/>
      <c r="AA918" s="228"/>
      <c r="AB918" s="228"/>
      <c r="AC918" s="228"/>
      <c r="AH918" s="228"/>
      <c r="AI918" s="228"/>
      <c r="AJ918" s="228"/>
    </row>
    <row r="919" spans="6:36" ht="13.5" customHeight="1">
      <c r="F919" s="228"/>
      <c r="G919" s="228"/>
      <c r="H919" s="228"/>
      <c r="M919" s="228"/>
      <c r="N919" s="228"/>
      <c r="O919" s="228"/>
      <c r="T919" s="228"/>
      <c r="U919" s="228"/>
      <c r="V919" s="228"/>
      <c r="AA919" s="228"/>
      <c r="AB919" s="228"/>
      <c r="AC919" s="228"/>
      <c r="AH919" s="228"/>
      <c r="AI919" s="228"/>
      <c r="AJ919" s="228"/>
    </row>
    <row r="920" spans="6:36" ht="13.5" customHeight="1">
      <c r="F920" s="228"/>
      <c r="G920" s="228"/>
      <c r="H920" s="228"/>
      <c r="M920" s="228"/>
      <c r="N920" s="228"/>
      <c r="O920" s="228"/>
      <c r="T920" s="228"/>
      <c r="U920" s="228"/>
      <c r="V920" s="228"/>
      <c r="AA920" s="228"/>
      <c r="AB920" s="228"/>
      <c r="AC920" s="228"/>
      <c r="AH920" s="228"/>
      <c r="AI920" s="228"/>
      <c r="AJ920" s="228"/>
    </row>
    <row r="921" spans="6:36" ht="13.5" customHeight="1">
      <c r="F921" s="228"/>
      <c r="G921" s="228"/>
      <c r="H921" s="228"/>
      <c r="M921" s="228"/>
      <c r="N921" s="228"/>
      <c r="O921" s="228"/>
      <c r="T921" s="228"/>
      <c r="U921" s="228"/>
      <c r="V921" s="228"/>
      <c r="AA921" s="228"/>
      <c r="AB921" s="228"/>
      <c r="AC921" s="228"/>
      <c r="AH921" s="228"/>
      <c r="AI921" s="228"/>
      <c r="AJ921" s="228"/>
    </row>
    <row r="922" spans="6:36" ht="13.5" customHeight="1">
      <c r="F922" s="228"/>
      <c r="G922" s="228"/>
      <c r="H922" s="228"/>
      <c r="M922" s="228"/>
      <c r="N922" s="228"/>
      <c r="O922" s="228"/>
      <c r="T922" s="228"/>
      <c r="U922" s="228"/>
      <c r="V922" s="228"/>
      <c r="AA922" s="228"/>
      <c r="AB922" s="228"/>
      <c r="AC922" s="228"/>
      <c r="AH922" s="228"/>
      <c r="AI922" s="228"/>
      <c r="AJ922" s="228"/>
    </row>
    <row r="923" spans="6:36" ht="13.5" customHeight="1">
      <c r="F923" s="228"/>
      <c r="G923" s="228"/>
      <c r="H923" s="228"/>
      <c r="M923" s="228"/>
      <c r="N923" s="228"/>
      <c r="O923" s="228"/>
      <c r="T923" s="228"/>
      <c r="U923" s="228"/>
      <c r="V923" s="228"/>
      <c r="AA923" s="228"/>
      <c r="AB923" s="228"/>
      <c r="AC923" s="228"/>
      <c r="AH923" s="228"/>
      <c r="AI923" s="228"/>
      <c r="AJ923" s="228"/>
    </row>
    <row r="924" spans="6:36" ht="13.5" customHeight="1">
      <c r="F924" s="228"/>
      <c r="G924" s="228"/>
      <c r="H924" s="228"/>
      <c r="M924" s="228"/>
      <c r="N924" s="228"/>
      <c r="O924" s="228"/>
      <c r="T924" s="228"/>
      <c r="U924" s="228"/>
      <c r="V924" s="228"/>
      <c r="AA924" s="228"/>
      <c r="AB924" s="228"/>
      <c r="AC924" s="228"/>
      <c r="AH924" s="228"/>
      <c r="AI924" s="228"/>
      <c r="AJ924" s="228"/>
    </row>
    <row r="925" spans="6:36" ht="13.5" customHeight="1">
      <c r="F925" s="228"/>
      <c r="G925" s="228"/>
      <c r="H925" s="228"/>
      <c r="M925" s="228"/>
      <c r="N925" s="228"/>
      <c r="O925" s="228"/>
      <c r="T925" s="228"/>
      <c r="U925" s="228"/>
      <c r="V925" s="228"/>
      <c r="AA925" s="228"/>
      <c r="AB925" s="228"/>
      <c r="AC925" s="228"/>
      <c r="AH925" s="228"/>
      <c r="AI925" s="228"/>
      <c r="AJ925" s="228"/>
    </row>
    <row r="926" spans="6:36" ht="13.5" customHeight="1">
      <c r="F926" s="228"/>
      <c r="G926" s="228"/>
      <c r="H926" s="228"/>
      <c r="M926" s="228"/>
      <c r="N926" s="228"/>
      <c r="O926" s="228"/>
      <c r="T926" s="228"/>
      <c r="U926" s="228"/>
      <c r="V926" s="228"/>
      <c r="AA926" s="228"/>
      <c r="AB926" s="228"/>
      <c r="AC926" s="228"/>
      <c r="AH926" s="228"/>
      <c r="AI926" s="228"/>
      <c r="AJ926" s="228"/>
    </row>
    <row r="927" spans="6:36" ht="13.5" customHeight="1">
      <c r="F927" s="228"/>
      <c r="G927" s="228"/>
      <c r="H927" s="228"/>
      <c r="M927" s="228"/>
      <c r="N927" s="228"/>
      <c r="O927" s="228"/>
      <c r="T927" s="228"/>
      <c r="U927" s="228"/>
      <c r="V927" s="228"/>
      <c r="AA927" s="228"/>
      <c r="AB927" s="228"/>
      <c r="AC927" s="228"/>
      <c r="AH927" s="228"/>
      <c r="AI927" s="228"/>
      <c r="AJ927" s="228"/>
    </row>
    <row r="928" spans="6:36" ht="13.5" customHeight="1">
      <c r="F928" s="228"/>
      <c r="G928" s="228"/>
      <c r="H928" s="228"/>
      <c r="M928" s="228"/>
      <c r="N928" s="228"/>
      <c r="O928" s="228"/>
      <c r="T928" s="228"/>
      <c r="U928" s="228"/>
      <c r="V928" s="228"/>
      <c r="AA928" s="228"/>
      <c r="AB928" s="228"/>
      <c r="AC928" s="228"/>
      <c r="AH928" s="228"/>
      <c r="AI928" s="228"/>
      <c r="AJ928" s="228"/>
    </row>
    <row r="929" spans="6:36" ht="13.5" customHeight="1">
      <c r="F929" s="228"/>
      <c r="G929" s="228"/>
      <c r="H929" s="228"/>
      <c r="M929" s="228"/>
      <c r="N929" s="228"/>
      <c r="O929" s="228"/>
      <c r="T929" s="228"/>
      <c r="U929" s="228"/>
      <c r="V929" s="228"/>
      <c r="AA929" s="228"/>
      <c r="AB929" s="228"/>
      <c r="AC929" s="228"/>
      <c r="AH929" s="228"/>
      <c r="AI929" s="228"/>
      <c r="AJ929" s="228"/>
    </row>
    <row r="930" spans="6:36" ht="13.5" customHeight="1">
      <c r="F930" s="228"/>
      <c r="G930" s="228"/>
      <c r="H930" s="228"/>
      <c r="M930" s="228"/>
      <c r="N930" s="228"/>
      <c r="O930" s="228"/>
      <c r="T930" s="228"/>
      <c r="U930" s="228"/>
      <c r="V930" s="228"/>
      <c r="AA930" s="228"/>
      <c r="AB930" s="228"/>
      <c r="AC930" s="228"/>
      <c r="AH930" s="228"/>
      <c r="AI930" s="228"/>
      <c r="AJ930" s="228"/>
    </row>
    <row r="931" spans="6:36" ht="13.5" customHeight="1">
      <c r="F931" s="228"/>
      <c r="G931" s="228"/>
      <c r="H931" s="228"/>
      <c r="M931" s="228"/>
      <c r="N931" s="228"/>
      <c r="O931" s="228"/>
      <c r="T931" s="228"/>
      <c r="U931" s="228"/>
      <c r="V931" s="228"/>
      <c r="AA931" s="228"/>
      <c r="AB931" s="228"/>
      <c r="AC931" s="228"/>
      <c r="AH931" s="228"/>
      <c r="AI931" s="228"/>
      <c r="AJ931" s="228"/>
    </row>
    <row r="932" spans="6:36" ht="13.5" customHeight="1">
      <c r="F932" s="228"/>
      <c r="G932" s="228"/>
      <c r="H932" s="228"/>
      <c r="M932" s="228"/>
      <c r="N932" s="228"/>
      <c r="O932" s="228"/>
      <c r="T932" s="228"/>
      <c r="U932" s="228"/>
      <c r="V932" s="228"/>
      <c r="AA932" s="228"/>
      <c r="AB932" s="228"/>
      <c r="AC932" s="228"/>
      <c r="AH932" s="228"/>
      <c r="AI932" s="228"/>
      <c r="AJ932" s="228"/>
    </row>
    <row r="933" spans="6:36" ht="13.5" customHeight="1">
      <c r="F933" s="228"/>
      <c r="G933" s="228"/>
      <c r="H933" s="228"/>
      <c r="M933" s="228"/>
      <c r="N933" s="228"/>
      <c r="O933" s="228"/>
      <c r="T933" s="228"/>
      <c r="U933" s="228"/>
      <c r="V933" s="228"/>
      <c r="AA933" s="228"/>
      <c r="AB933" s="228"/>
      <c r="AC933" s="228"/>
      <c r="AH933" s="228"/>
      <c r="AI933" s="228"/>
      <c r="AJ933" s="228"/>
    </row>
    <row r="934" spans="6:36" ht="13.5" customHeight="1">
      <c r="F934" s="228"/>
      <c r="G934" s="228"/>
      <c r="H934" s="228"/>
      <c r="M934" s="228"/>
      <c r="N934" s="228"/>
      <c r="O934" s="228"/>
      <c r="T934" s="228"/>
      <c r="U934" s="228"/>
      <c r="V934" s="228"/>
      <c r="AA934" s="228"/>
      <c r="AB934" s="228"/>
      <c r="AC934" s="228"/>
      <c r="AH934" s="228"/>
      <c r="AI934" s="228"/>
      <c r="AJ934" s="228"/>
    </row>
    <row r="935" spans="6:36" ht="13.5" customHeight="1">
      <c r="F935" s="228"/>
      <c r="G935" s="228"/>
      <c r="H935" s="228"/>
      <c r="M935" s="228"/>
      <c r="N935" s="228"/>
      <c r="O935" s="228"/>
      <c r="T935" s="228"/>
      <c r="U935" s="228"/>
      <c r="V935" s="228"/>
      <c r="AA935" s="228"/>
      <c r="AB935" s="228"/>
      <c r="AC935" s="228"/>
      <c r="AH935" s="228"/>
      <c r="AI935" s="228"/>
      <c r="AJ935" s="228"/>
    </row>
    <row r="936" spans="6:36" ht="13.5" customHeight="1">
      <c r="F936" s="228"/>
      <c r="G936" s="228"/>
      <c r="H936" s="228"/>
      <c r="M936" s="228"/>
      <c r="N936" s="228"/>
      <c r="O936" s="228"/>
      <c r="T936" s="228"/>
      <c r="U936" s="228"/>
      <c r="V936" s="228"/>
      <c r="AA936" s="228"/>
      <c r="AB936" s="228"/>
      <c r="AC936" s="228"/>
      <c r="AH936" s="228"/>
      <c r="AI936" s="228"/>
      <c r="AJ936" s="228"/>
    </row>
    <row r="937" spans="6:36" ht="13.5" customHeight="1">
      <c r="F937" s="228"/>
      <c r="G937" s="228"/>
      <c r="H937" s="228"/>
      <c r="M937" s="228"/>
      <c r="N937" s="228"/>
      <c r="O937" s="228"/>
      <c r="T937" s="228"/>
      <c r="U937" s="228"/>
      <c r="V937" s="228"/>
      <c r="AA937" s="228"/>
      <c r="AB937" s="228"/>
      <c r="AC937" s="228"/>
      <c r="AH937" s="228"/>
      <c r="AI937" s="228"/>
      <c r="AJ937" s="228"/>
    </row>
    <row r="938" spans="6:36" ht="13.5" customHeight="1">
      <c r="F938" s="228"/>
      <c r="G938" s="228"/>
      <c r="H938" s="228"/>
      <c r="M938" s="228"/>
      <c r="N938" s="228"/>
      <c r="O938" s="228"/>
      <c r="T938" s="228"/>
      <c r="U938" s="228"/>
      <c r="V938" s="228"/>
      <c r="AA938" s="228"/>
      <c r="AB938" s="228"/>
      <c r="AC938" s="228"/>
      <c r="AH938" s="228"/>
      <c r="AI938" s="228"/>
      <c r="AJ938" s="228"/>
    </row>
    <row r="939" spans="6:36" ht="13.5" customHeight="1">
      <c r="F939" s="228"/>
      <c r="G939" s="228"/>
      <c r="H939" s="228"/>
      <c r="M939" s="228"/>
      <c r="N939" s="228"/>
      <c r="O939" s="228"/>
      <c r="T939" s="228"/>
      <c r="U939" s="228"/>
      <c r="V939" s="228"/>
      <c r="AA939" s="228"/>
      <c r="AB939" s="228"/>
      <c r="AC939" s="228"/>
      <c r="AH939" s="228"/>
      <c r="AI939" s="228"/>
      <c r="AJ939" s="228"/>
    </row>
    <row r="940" spans="6:36" ht="13.5" customHeight="1">
      <c r="F940" s="228"/>
      <c r="G940" s="228"/>
      <c r="H940" s="228"/>
      <c r="M940" s="228"/>
      <c r="N940" s="228"/>
      <c r="O940" s="228"/>
      <c r="T940" s="228"/>
      <c r="U940" s="228"/>
      <c r="V940" s="228"/>
      <c r="AA940" s="228"/>
      <c r="AB940" s="228"/>
      <c r="AC940" s="228"/>
      <c r="AH940" s="228"/>
      <c r="AI940" s="228"/>
      <c r="AJ940" s="228"/>
    </row>
    <row r="941" spans="6:36" ht="13.5" customHeight="1">
      <c r="F941" s="228"/>
      <c r="G941" s="228"/>
      <c r="H941" s="228"/>
      <c r="M941" s="228"/>
      <c r="N941" s="228"/>
      <c r="O941" s="228"/>
      <c r="T941" s="228"/>
      <c r="U941" s="228"/>
      <c r="V941" s="228"/>
      <c r="AA941" s="228"/>
      <c r="AB941" s="228"/>
      <c r="AC941" s="228"/>
      <c r="AH941" s="228"/>
      <c r="AI941" s="228"/>
      <c r="AJ941" s="228"/>
    </row>
    <row r="942" spans="6:36" ht="13.5" customHeight="1">
      <c r="F942" s="228"/>
      <c r="G942" s="228"/>
      <c r="H942" s="228"/>
      <c r="M942" s="228"/>
      <c r="N942" s="228"/>
      <c r="O942" s="228"/>
      <c r="T942" s="228"/>
      <c r="U942" s="228"/>
      <c r="V942" s="228"/>
      <c r="AA942" s="228"/>
      <c r="AB942" s="228"/>
      <c r="AC942" s="228"/>
      <c r="AH942" s="228"/>
      <c r="AI942" s="228"/>
      <c r="AJ942" s="228"/>
    </row>
    <row r="943" spans="6:36" ht="13.5" customHeight="1">
      <c r="F943" s="228"/>
      <c r="G943" s="228"/>
      <c r="H943" s="228"/>
      <c r="M943" s="228"/>
      <c r="N943" s="228"/>
      <c r="O943" s="228"/>
      <c r="T943" s="228"/>
      <c r="U943" s="228"/>
      <c r="V943" s="228"/>
      <c r="AA943" s="228"/>
      <c r="AB943" s="228"/>
      <c r="AC943" s="228"/>
      <c r="AH943" s="228"/>
      <c r="AI943" s="228"/>
      <c r="AJ943" s="228"/>
    </row>
    <row r="944" spans="6:36" ht="13.5" customHeight="1">
      <c r="F944" s="228"/>
      <c r="G944" s="228"/>
      <c r="H944" s="228"/>
      <c r="M944" s="228"/>
      <c r="N944" s="228"/>
      <c r="O944" s="228"/>
      <c r="T944" s="228"/>
      <c r="U944" s="228"/>
      <c r="V944" s="228"/>
      <c r="AA944" s="228"/>
      <c r="AB944" s="228"/>
      <c r="AC944" s="228"/>
      <c r="AH944" s="228"/>
      <c r="AI944" s="228"/>
      <c r="AJ944" s="228"/>
    </row>
    <row r="945" spans="6:36" ht="13.5" customHeight="1">
      <c r="F945" s="228"/>
      <c r="G945" s="228"/>
      <c r="H945" s="228"/>
      <c r="M945" s="228"/>
      <c r="N945" s="228"/>
      <c r="O945" s="228"/>
      <c r="T945" s="228"/>
      <c r="U945" s="228"/>
      <c r="V945" s="228"/>
      <c r="AA945" s="228"/>
      <c r="AB945" s="228"/>
      <c r="AC945" s="228"/>
      <c r="AH945" s="228"/>
      <c r="AI945" s="228"/>
      <c r="AJ945" s="228"/>
    </row>
    <row r="946" spans="6:36" ht="13.5" customHeight="1">
      <c r="F946" s="228"/>
      <c r="G946" s="228"/>
      <c r="H946" s="228"/>
      <c r="M946" s="228"/>
      <c r="N946" s="228"/>
      <c r="O946" s="228"/>
      <c r="T946" s="228"/>
      <c r="U946" s="228"/>
      <c r="V946" s="228"/>
      <c r="AA946" s="228"/>
      <c r="AB946" s="228"/>
      <c r="AC946" s="228"/>
      <c r="AH946" s="228"/>
      <c r="AI946" s="228"/>
      <c r="AJ946" s="228"/>
    </row>
    <row r="947" spans="6:36" ht="13.5" customHeight="1">
      <c r="F947" s="228"/>
      <c r="G947" s="228"/>
      <c r="H947" s="228"/>
      <c r="M947" s="228"/>
      <c r="N947" s="228"/>
      <c r="O947" s="228"/>
      <c r="T947" s="228"/>
      <c r="U947" s="228"/>
      <c r="V947" s="228"/>
      <c r="AA947" s="228"/>
      <c r="AB947" s="228"/>
      <c r="AC947" s="228"/>
      <c r="AH947" s="228"/>
      <c r="AI947" s="228"/>
      <c r="AJ947" s="228"/>
    </row>
    <row r="948" spans="6:36" ht="13.5" customHeight="1">
      <c r="F948" s="228"/>
      <c r="G948" s="228"/>
      <c r="H948" s="228"/>
      <c r="M948" s="228"/>
      <c r="N948" s="228"/>
      <c r="O948" s="228"/>
      <c r="T948" s="228"/>
      <c r="U948" s="228"/>
      <c r="V948" s="228"/>
      <c r="AA948" s="228"/>
      <c r="AB948" s="228"/>
      <c r="AC948" s="228"/>
      <c r="AH948" s="228"/>
      <c r="AI948" s="228"/>
      <c r="AJ948" s="228"/>
    </row>
    <row r="949" spans="6:36" ht="13.5" customHeight="1">
      <c r="F949" s="228"/>
      <c r="G949" s="228"/>
      <c r="H949" s="228"/>
      <c r="M949" s="228"/>
      <c r="N949" s="228"/>
      <c r="O949" s="228"/>
      <c r="T949" s="228"/>
      <c r="U949" s="228"/>
      <c r="V949" s="228"/>
      <c r="AA949" s="228"/>
      <c r="AB949" s="228"/>
      <c r="AC949" s="228"/>
      <c r="AH949" s="228"/>
      <c r="AI949" s="228"/>
      <c r="AJ949" s="228"/>
    </row>
    <row r="950" spans="6:36" ht="13.5" customHeight="1">
      <c r="F950" s="228"/>
      <c r="G950" s="228"/>
      <c r="H950" s="228"/>
      <c r="M950" s="228"/>
      <c r="N950" s="228"/>
      <c r="O950" s="228"/>
      <c r="T950" s="228"/>
      <c r="U950" s="228"/>
      <c r="V950" s="228"/>
      <c r="AA950" s="228"/>
      <c r="AB950" s="228"/>
      <c r="AC950" s="228"/>
      <c r="AH950" s="228"/>
      <c r="AI950" s="228"/>
      <c r="AJ950" s="228"/>
    </row>
    <row r="951" spans="6:36" ht="13.5" customHeight="1">
      <c r="F951" s="228"/>
      <c r="G951" s="228"/>
      <c r="H951" s="228"/>
      <c r="M951" s="228"/>
      <c r="N951" s="228"/>
      <c r="O951" s="228"/>
      <c r="T951" s="228"/>
      <c r="U951" s="228"/>
      <c r="V951" s="228"/>
      <c r="AA951" s="228"/>
      <c r="AB951" s="228"/>
      <c r="AC951" s="228"/>
      <c r="AH951" s="228"/>
      <c r="AI951" s="228"/>
      <c r="AJ951" s="228"/>
    </row>
    <row r="952" spans="6:36" ht="13.5" customHeight="1">
      <c r="F952" s="228"/>
      <c r="G952" s="228"/>
      <c r="H952" s="228"/>
      <c r="M952" s="228"/>
      <c r="N952" s="228"/>
      <c r="O952" s="228"/>
      <c r="T952" s="228"/>
      <c r="U952" s="228"/>
      <c r="V952" s="228"/>
      <c r="AA952" s="228"/>
      <c r="AB952" s="228"/>
      <c r="AC952" s="228"/>
      <c r="AH952" s="228"/>
      <c r="AI952" s="228"/>
      <c r="AJ952" s="228"/>
    </row>
    <row r="953" spans="6:36" ht="13.5" customHeight="1">
      <c r="F953" s="228"/>
      <c r="G953" s="228"/>
      <c r="H953" s="228"/>
      <c r="M953" s="228"/>
      <c r="N953" s="228"/>
      <c r="O953" s="228"/>
      <c r="T953" s="228"/>
      <c r="U953" s="228"/>
      <c r="V953" s="228"/>
      <c r="AA953" s="228"/>
      <c r="AB953" s="228"/>
      <c r="AC953" s="228"/>
      <c r="AH953" s="228"/>
      <c r="AI953" s="228"/>
      <c r="AJ953" s="228"/>
    </row>
    <row r="954" spans="6:36" ht="13.5" customHeight="1">
      <c r="F954" s="228"/>
      <c r="G954" s="228"/>
      <c r="H954" s="228"/>
      <c r="M954" s="228"/>
      <c r="N954" s="228"/>
      <c r="O954" s="228"/>
      <c r="T954" s="228"/>
      <c r="U954" s="228"/>
      <c r="V954" s="228"/>
      <c r="AA954" s="228"/>
      <c r="AB954" s="228"/>
      <c r="AC954" s="228"/>
      <c r="AH954" s="228"/>
      <c r="AI954" s="228"/>
      <c r="AJ954" s="228"/>
    </row>
    <row r="955" spans="6:36" ht="13.5" customHeight="1">
      <c r="F955" s="228"/>
      <c r="G955" s="228"/>
      <c r="H955" s="228"/>
      <c r="M955" s="228"/>
      <c r="N955" s="228"/>
      <c r="O955" s="228"/>
      <c r="T955" s="228"/>
      <c r="U955" s="228"/>
      <c r="V955" s="228"/>
      <c r="AA955" s="228"/>
      <c r="AB955" s="228"/>
      <c r="AC955" s="228"/>
      <c r="AH955" s="228"/>
      <c r="AI955" s="228"/>
      <c r="AJ955" s="228"/>
    </row>
    <row r="956" spans="6:36" ht="13.5" customHeight="1">
      <c r="F956" s="228"/>
      <c r="G956" s="228"/>
      <c r="H956" s="228"/>
      <c r="M956" s="228"/>
      <c r="N956" s="228"/>
      <c r="O956" s="228"/>
      <c r="T956" s="228"/>
      <c r="U956" s="228"/>
      <c r="V956" s="228"/>
      <c r="AA956" s="228"/>
      <c r="AB956" s="228"/>
      <c r="AC956" s="228"/>
      <c r="AH956" s="228"/>
      <c r="AI956" s="228"/>
      <c r="AJ956" s="228"/>
    </row>
    <row r="957" spans="6:36" ht="13.5" customHeight="1">
      <c r="F957" s="228"/>
      <c r="G957" s="228"/>
      <c r="H957" s="228"/>
      <c r="M957" s="228"/>
      <c r="N957" s="228"/>
      <c r="O957" s="228"/>
      <c r="T957" s="228"/>
      <c r="U957" s="228"/>
      <c r="V957" s="228"/>
      <c r="AA957" s="228"/>
      <c r="AB957" s="228"/>
      <c r="AC957" s="228"/>
      <c r="AH957" s="228"/>
      <c r="AI957" s="228"/>
      <c r="AJ957" s="228"/>
    </row>
    <row r="958" spans="6:36" ht="13.5" customHeight="1">
      <c r="F958" s="228"/>
      <c r="G958" s="228"/>
      <c r="H958" s="228"/>
      <c r="M958" s="228"/>
      <c r="N958" s="228"/>
      <c r="O958" s="228"/>
      <c r="T958" s="228"/>
      <c r="U958" s="228"/>
      <c r="V958" s="228"/>
      <c r="AA958" s="228"/>
      <c r="AB958" s="228"/>
      <c r="AC958" s="228"/>
      <c r="AH958" s="228"/>
      <c r="AI958" s="228"/>
      <c r="AJ958" s="228"/>
    </row>
    <row r="959" spans="6:36" ht="13.5" customHeight="1">
      <c r="F959" s="228"/>
      <c r="G959" s="228"/>
      <c r="H959" s="228"/>
      <c r="M959" s="228"/>
      <c r="N959" s="228"/>
      <c r="O959" s="228"/>
      <c r="T959" s="228"/>
      <c r="U959" s="228"/>
      <c r="V959" s="228"/>
      <c r="AA959" s="228"/>
      <c r="AB959" s="228"/>
      <c r="AC959" s="228"/>
      <c r="AH959" s="228"/>
      <c r="AI959" s="228"/>
      <c r="AJ959" s="228"/>
    </row>
    <row r="960" spans="6:36" ht="13.5" customHeight="1">
      <c r="F960" s="228"/>
      <c r="G960" s="228"/>
      <c r="H960" s="228"/>
      <c r="M960" s="228"/>
      <c r="N960" s="228"/>
      <c r="O960" s="228"/>
      <c r="T960" s="228"/>
      <c r="U960" s="228"/>
      <c r="V960" s="228"/>
      <c r="AA960" s="228"/>
      <c r="AB960" s="228"/>
      <c r="AC960" s="228"/>
      <c r="AH960" s="228"/>
      <c r="AI960" s="228"/>
      <c r="AJ960" s="228"/>
    </row>
    <row r="961" spans="6:36" ht="13.5" customHeight="1">
      <c r="F961" s="228"/>
      <c r="G961" s="228"/>
      <c r="H961" s="228"/>
      <c r="M961" s="228"/>
      <c r="N961" s="228"/>
      <c r="O961" s="228"/>
      <c r="T961" s="228"/>
      <c r="U961" s="228"/>
      <c r="V961" s="228"/>
      <c r="AA961" s="228"/>
      <c r="AB961" s="228"/>
      <c r="AC961" s="228"/>
      <c r="AH961" s="228"/>
      <c r="AI961" s="228"/>
      <c r="AJ961" s="228"/>
    </row>
    <row r="962" spans="6:36" ht="13.5" customHeight="1">
      <c r="F962" s="228"/>
      <c r="G962" s="228"/>
      <c r="H962" s="228"/>
      <c r="M962" s="228"/>
      <c r="N962" s="228"/>
      <c r="O962" s="228"/>
      <c r="T962" s="228"/>
      <c r="U962" s="228"/>
      <c r="V962" s="228"/>
      <c r="AA962" s="228"/>
      <c r="AB962" s="228"/>
      <c r="AC962" s="228"/>
      <c r="AH962" s="228"/>
      <c r="AI962" s="228"/>
      <c r="AJ962" s="228"/>
    </row>
    <row r="963" spans="6:36" ht="13.5" customHeight="1">
      <c r="F963" s="228"/>
      <c r="G963" s="228"/>
      <c r="H963" s="228"/>
      <c r="M963" s="228"/>
      <c r="N963" s="228"/>
      <c r="O963" s="228"/>
      <c r="T963" s="228"/>
      <c r="U963" s="228"/>
      <c r="V963" s="228"/>
      <c r="AA963" s="228"/>
      <c r="AB963" s="228"/>
      <c r="AC963" s="228"/>
      <c r="AH963" s="228"/>
      <c r="AI963" s="228"/>
      <c r="AJ963" s="228"/>
    </row>
    <row r="964" spans="6:36" ht="13.5" customHeight="1">
      <c r="F964" s="228"/>
      <c r="G964" s="228"/>
      <c r="H964" s="228"/>
      <c r="M964" s="228"/>
      <c r="N964" s="228"/>
      <c r="O964" s="228"/>
      <c r="T964" s="228"/>
      <c r="U964" s="228"/>
      <c r="V964" s="228"/>
      <c r="AA964" s="228"/>
      <c r="AB964" s="228"/>
      <c r="AC964" s="228"/>
      <c r="AH964" s="228"/>
      <c r="AI964" s="228"/>
      <c r="AJ964" s="228"/>
    </row>
    <row r="965" spans="6:36" ht="13.5" customHeight="1">
      <c r="F965" s="228"/>
      <c r="G965" s="228"/>
      <c r="H965" s="228"/>
      <c r="M965" s="228"/>
      <c r="N965" s="228"/>
      <c r="O965" s="228"/>
      <c r="T965" s="228"/>
      <c r="U965" s="228"/>
      <c r="V965" s="228"/>
      <c r="AA965" s="228"/>
      <c r="AB965" s="228"/>
      <c r="AC965" s="228"/>
      <c r="AH965" s="228"/>
      <c r="AI965" s="228"/>
      <c r="AJ965" s="228"/>
    </row>
    <row r="966" spans="6:36" ht="13.5" customHeight="1">
      <c r="F966" s="228"/>
      <c r="G966" s="228"/>
      <c r="H966" s="228"/>
      <c r="M966" s="228"/>
      <c r="N966" s="228"/>
      <c r="O966" s="228"/>
      <c r="T966" s="228"/>
      <c r="U966" s="228"/>
      <c r="V966" s="228"/>
      <c r="AA966" s="228"/>
      <c r="AB966" s="228"/>
      <c r="AC966" s="228"/>
      <c r="AH966" s="228"/>
      <c r="AI966" s="228"/>
      <c r="AJ966" s="228"/>
    </row>
    <row r="967" spans="6:36" ht="13.5" customHeight="1">
      <c r="F967" s="228"/>
      <c r="G967" s="228"/>
      <c r="H967" s="228"/>
      <c r="M967" s="228"/>
      <c r="N967" s="228"/>
      <c r="O967" s="228"/>
      <c r="T967" s="228"/>
      <c r="U967" s="228"/>
      <c r="V967" s="228"/>
      <c r="AA967" s="228"/>
      <c r="AB967" s="228"/>
      <c r="AC967" s="228"/>
      <c r="AH967" s="228"/>
      <c r="AI967" s="228"/>
      <c r="AJ967" s="228"/>
    </row>
    <row r="968" spans="6:36" ht="13.5" customHeight="1">
      <c r="F968" s="228"/>
      <c r="G968" s="228"/>
      <c r="H968" s="228"/>
      <c r="M968" s="228"/>
      <c r="N968" s="228"/>
      <c r="O968" s="228"/>
      <c r="T968" s="228"/>
      <c r="U968" s="228"/>
      <c r="V968" s="228"/>
      <c r="AA968" s="228"/>
      <c r="AB968" s="228"/>
      <c r="AC968" s="228"/>
      <c r="AH968" s="228"/>
      <c r="AI968" s="228"/>
      <c r="AJ968" s="228"/>
    </row>
    <row r="969" spans="6:36" ht="13.5" customHeight="1">
      <c r="F969" s="228"/>
      <c r="G969" s="228"/>
      <c r="H969" s="228"/>
      <c r="M969" s="228"/>
      <c r="N969" s="228"/>
      <c r="O969" s="228"/>
      <c r="T969" s="228"/>
      <c r="U969" s="228"/>
      <c r="V969" s="228"/>
      <c r="AA969" s="228"/>
      <c r="AB969" s="228"/>
      <c r="AC969" s="228"/>
      <c r="AH969" s="228"/>
      <c r="AI969" s="228"/>
      <c r="AJ969" s="228"/>
    </row>
    <row r="970" spans="6:36" ht="13.5" customHeight="1">
      <c r="F970" s="228"/>
      <c r="G970" s="228"/>
      <c r="H970" s="228"/>
      <c r="M970" s="228"/>
      <c r="N970" s="228"/>
      <c r="O970" s="228"/>
      <c r="T970" s="228"/>
      <c r="U970" s="228"/>
      <c r="V970" s="228"/>
      <c r="AA970" s="228"/>
      <c r="AB970" s="228"/>
      <c r="AC970" s="228"/>
      <c r="AH970" s="228"/>
      <c r="AI970" s="228"/>
      <c r="AJ970" s="228"/>
    </row>
    <row r="971" spans="6:36" ht="13.5" customHeight="1">
      <c r="F971" s="228"/>
      <c r="G971" s="228"/>
      <c r="H971" s="228"/>
      <c r="M971" s="228"/>
      <c r="N971" s="228"/>
      <c r="O971" s="228"/>
      <c r="T971" s="228"/>
      <c r="U971" s="228"/>
      <c r="V971" s="228"/>
      <c r="AA971" s="228"/>
      <c r="AB971" s="228"/>
      <c r="AC971" s="228"/>
      <c r="AH971" s="228"/>
      <c r="AI971" s="228"/>
      <c r="AJ971" s="228"/>
    </row>
    <row r="972" spans="6:36" ht="13.5" customHeight="1">
      <c r="F972" s="228"/>
      <c r="G972" s="228"/>
      <c r="H972" s="228"/>
      <c r="M972" s="228"/>
      <c r="N972" s="228"/>
      <c r="O972" s="228"/>
      <c r="T972" s="228"/>
      <c r="U972" s="228"/>
      <c r="V972" s="228"/>
      <c r="AA972" s="228"/>
      <c r="AB972" s="228"/>
      <c r="AC972" s="228"/>
      <c r="AH972" s="228"/>
      <c r="AI972" s="228"/>
      <c r="AJ972" s="228"/>
    </row>
    <row r="973" spans="6:36" ht="13.5" customHeight="1">
      <c r="F973" s="228"/>
      <c r="G973" s="228"/>
      <c r="H973" s="228"/>
      <c r="M973" s="228"/>
      <c r="N973" s="228"/>
      <c r="O973" s="228"/>
      <c r="T973" s="228"/>
      <c r="U973" s="228"/>
      <c r="V973" s="228"/>
      <c r="AA973" s="228"/>
      <c r="AB973" s="228"/>
      <c r="AC973" s="228"/>
      <c r="AH973" s="228"/>
      <c r="AI973" s="228"/>
      <c r="AJ973" s="228"/>
    </row>
    <row r="974" spans="6:36" ht="13.5" customHeight="1">
      <c r="F974" s="228"/>
      <c r="G974" s="228"/>
      <c r="H974" s="228"/>
      <c r="M974" s="228"/>
      <c r="N974" s="228"/>
      <c r="O974" s="228"/>
      <c r="T974" s="228"/>
      <c r="U974" s="228"/>
      <c r="V974" s="228"/>
      <c r="AA974" s="228"/>
      <c r="AB974" s="228"/>
      <c r="AC974" s="228"/>
      <c r="AH974" s="228"/>
      <c r="AI974" s="228"/>
      <c r="AJ974" s="228"/>
    </row>
    <row r="975" spans="6:36" ht="13.5" customHeight="1">
      <c r="F975" s="228"/>
      <c r="G975" s="228"/>
      <c r="H975" s="228"/>
      <c r="M975" s="228"/>
      <c r="N975" s="228"/>
      <c r="O975" s="228"/>
      <c r="T975" s="228"/>
      <c r="U975" s="228"/>
      <c r="V975" s="228"/>
      <c r="AA975" s="228"/>
      <c r="AB975" s="228"/>
      <c r="AC975" s="228"/>
      <c r="AH975" s="228"/>
      <c r="AI975" s="228"/>
      <c r="AJ975" s="228"/>
    </row>
    <row r="976" spans="6:36" ht="13.5" customHeight="1">
      <c r="F976" s="228"/>
      <c r="G976" s="228"/>
      <c r="H976" s="228"/>
      <c r="M976" s="228"/>
      <c r="N976" s="228"/>
      <c r="O976" s="228"/>
      <c r="T976" s="228"/>
      <c r="U976" s="228"/>
      <c r="V976" s="228"/>
      <c r="AA976" s="228"/>
      <c r="AB976" s="228"/>
      <c r="AC976" s="228"/>
      <c r="AH976" s="228"/>
      <c r="AI976" s="228"/>
      <c r="AJ976" s="228"/>
    </row>
    <row r="977" spans="6:36" ht="13.5" customHeight="1">
      <c r="F977" s="228"/>
      <c r="G977" s="228"/>
      <c r="H977" s="228"/>
      <c r="M977" s="228"/>
      <c r="N977" s="228"/>
      <c r="O977" s="228"/>
      <c r="T977" s="228"/>
      <c r="U977" s="228"/>
      <c r="V977" s="228"/>
      <c r="AA977" s="228"/>
      <c r="AB977" s="228"/>
      <c r="AC977" s="228"/>
      <c r="AH977" s="228"/>
      <c r="AI977" s="228"/>
      <c r="AJ977" s="228"/>
    </row>
    <row r="978" spans="6:36" ht="13.5" customHeight="1">
      <c r="F978" s="228"/>
      <c r="G978" s="228"/>
      <c r="H978" s="228"/>
      <c r="M978" s="228"/>
      <c r="N978" s="228"/>
      <c r="O978" s="228"/>
      <c r="T978" s="228"/>
      <c r="U978" s="228"/>
      <c r="V978" s="228"/>
      <c r="AA978" s="228"/>
      <c r="AB978" s="228"/>
      <c r="AC978" s="228"/>
      <c r="AH978" s="228"/>
      <c r="AI978" s="228"/>
      <c r="AJ978" s="228"/>
    </row>
    <row r="979" spans="6:36" ht="13.5" customHeight="1">
      <c r="F979" s="228"/>
      <c r="G979" s="228"/>
      <c r="H979" s="228"/>
      <c r="M979" s="228"/>
      <c r="N979" s="228"/>
      <c r="O979" s="228"/>
      <c r="T979" s="228"/>
      <c r="U979" s="228"/>
      <c r="V979" s="228"/>
      <c r="AA979" s="228"/>
      <c r="AB979" s="228"/>
      <c r="AC979" s="228"/>
      <c r="AH979" s="228"/>
      <c r="AI979" s="228"/>
      <c r="AJ979" s="228"/>
    </row>
    <row r="980" spans="6:36" ht="13.5" customHeight="1">
      <c r="F980" s="228"/>
      <c r="G980" s="228"/>
      <c r="H980" s="228"/>
      <c r="M980" s="228"/>
      <c r="N980" s="228"/>
      <c r="O980" s="228"/>
      <c r="T980" s="228"/>
      <c r="U980" s="228"/>
      <c r="V980" s="228"/>
      <c r="AA980" s="228"/>
      <c r="AB980" s="228"/>
      <c r="AC980" s="228"/>
      <c r="AH980" s="228"/>
      <c r="AI980" s="228"/>
      <c r="AJ980" s="228"/>
    </row>
    <row r="981" spans="6:36" ht="13.5" customHeight="1">
      <c r="F981" s="228"/>
      <c r="G981" s="228"/>
      <c r="H981" s="228"/>
      <c r="M981" s="228"/>
      <c r="N981" s="228"/>
      <c r="O981" s="228"/>
      <c r="T981" s="228"/>
      <c r="U981" s="228"/>
      <c r="V981" s="228"/>
      <c r="AA981" s="228"/>
      <c r="AB981" s="228"/>
      <c r="AC981" s="228"/>
      <c r="AH981" s="228"/>
      <c r="AI981" s="228"/>
      <c r="AJ981" s="228"/>
    </row>
    <row r="982" spans="6:36" ht="13.5" customHeight="1">
      <c r="F982" s="228"/>
      <c r="G982" s="228"/>
      <c r="H982" s="228"/>
      <c r="M982" s="228"/>
      <c r="N982" s="228"/>
      <c r="O982" s="228"/>
      <c r="T982" s="228"/>
      <c r="U982" s="228"/>
      <c r="V982" s="228"/>
      <c r="AA982" s="228"/>
      <c r="AB982" s="228"/>
      <c r="AC982" s="228"/>
      <c r="AH982" s="228"/>
      <c r="AI982" s="228"/>
      <c r="AJ982" s="228"/>
    </row>
    <row r="983" spans="6:36" ht="13.5" customHeight="1">
      <c r="F983" s="228"/>
      <c r="G983" s="228"/>
      <c r="H983" s="228"/>
      <c r="M983" s="228"/>
      <c r="N983" s="228"/>
      <c r="O983" s="228"/>
      <c r="T983" s="228"/>
      <c r="U983" s="228"/>
      <c r="V983" s="228"/>
      <c r="AA983" s="228"/>
      <c r="AB983" s="228"/>
      <c r="AC983" s="228"/>
      <c r="AH983" s="228"/>
      <c r="AI983" s="228"/>
      <c r="AJ983" s="228"/>
    </row>
    <row r="984" spans="6:36" ht="13.5" customHeight="1">
      <c r="F984" s="228"/>
      <c r="G984" s="228"/>
      <c r="H984" s="228"/>
      <c r="M984" s="228"/>
      <c r="N984" s="228"/>
      <c r="O984" s="228"/>
      <c r="T984" s="228"/>
      <c r="U984" s="228"/>
      <c r="V984" s="228"/>
      <c r="AA984" s="228"/>
      <c r="AB984" s="228"/>
      <c r="AC984" s="228"/>
      <c r="AH984" s="228"/>
      <c r="AI984" s="228"/>
      <c r="AJ984" s="228"/>
    </row>
    <row r="985" spans="6:36" ht="13.5" customHeight="1">
      <c r="F985" s="228"/>
      <c r="G985" s="228"/>
      <c r="H985" s="228"/>
      <c r="M985" s="228"/>
      <c r="N985" s="228"/>
      <c r="O985" s="228"/>
      <c r="T985" s="228"/>
      <c r="U985" s="228"/>
      <c r="V985" s="228"/>
      <c r="AA985" s="228"/>
      <c r="AB985" s="228"/>
      <c r="AC985" s="228"/>
      <c r="AH985" s="228"/>
      <c r="AI985" s="228"/>
      <c r="AJ985" s="228"/>
    </row>
    <row r="986" spans="6:36" ht="13.5" customHeight="1">
      <c r="F986" s="228"/>
      <c r="G986" s="228"/>
      <c r="H986" s="228"/>
      <c r="M986" s="228"/>
      <c r="N986" s="228"/>
      <c r="O986" s="228"/>
      <c r="T986" s="228"/>
      <c r="U986" s="228"/>
      <c r="V986" s="228"/>
      <c r="AA986" s="228"/>
      <c r="AB986" s="228"/>
      <c r="AC986" s="228"/>
      <c r="AH986" s="228"/>
      <c r="AI986" s="228"/>
      <c r="AJ986" s="228"/>
    </row>
    <row r="987" spans="6:36" ht="13.5" customHeight="1">
      <c r="F987" s="228"/>
      <c r="G987" s="228"/>
      <c r="H987" s="228"/>
      <c r="M987" s="228"/>
      <c r="N987" s="228"/>
      <c r="O987" s="228"/>
      <c r="T987" s="228"/>
      <c r="U987" s="228"/>
      <c r="V987" s="228"/>
      <c r="AA987" s="228"/>
      <c r="AB987" s="228"/>
      <c r="AC987" s="228"/>
      <c r="AH987" s="228"/>
      <c r="AI987" s="228"/>
      <c r="AJ987" s="228"/>
    </row>
    <row r="988" spans="6:36" ht="13.5" customHeight="1">
      <c r="F988" s="228"/>
      <c r="G988" s="228"/>
      <c r="H988" s="228"/>
      <c r="M988" s="228"/>
      <c r="N988" s="228"/>
      <c r="O988" s="228"/>
      <c r="T988" s="228"/>
      <c r="U988" s="228"/>
      <c r="V988" s="228"/>
      <c r="AA988" s="228"/>
      <c r="AB988" s="228"/>
      <c r="AC988" s="228"/>
      <c r="AH988" s="228"/>
      <c r="AI988" s="228"/>
      <c r="AJ988" s="228"/>
    </row>
    <row r="989" spans="6:36" ht="13.5" customHeight="1">
      <c r="F989" s="228"/>
      <c r="G989" s="228"/>
      <c r="H989" s="228"/>
      <c r="M989" s="228"/>
      <c r="N989" s="228"/>
      <c r="O989" s="228"/>
      <c r="T989" s="228"/>
      <c r="U989" s="228"/>
      <c r="V989" s="228"/>
      <c r="AA989" s="228"/>
      <c r="AB989" s="228"/>
      <c r="AC989" s="228"/>
      <c r="AH989" s="228"/>
      <c r="AI989" s="228"/>
      <c r="AJ989" s="228"/>
    </row>
    <row r="990" spans="6:36" ht="13.5" customHeight="1">
      <c r="F990" s="228"/>
      <c r="G990" s="228"/>
      <c r="H990" s="228"/>
      <c r="M990" s="228"/>
      <c r="N990" s="228"/>
      <c r="O990" s="228"/>
      <c r="T990" s="228"/>
      <c r="U990" s="228"/>
      <c r="V990" s="228"/>
      <c r="AA990" s="228"/>
      <c r="AB990" s="228"/>
      <c r="AC990" s="228"/>
      <c r="AH990" s="228"/>
      <c r="AI990" s="228"/>
      <c r="AJ990" s="228"/>
    </row>
    <row r="991" spans="6:36" ht="13.5" customHeight="1">
      <c r="F991" s="228"/>
      <c r="G991" s="228"/>
      <c r="H991" s="228"/>
      <c r="M991" s="228"/>
      <c r="N991" s="228"/>
      <c r="O991" s="228"/>
      <c r="T991" s="228"/>
      <c r="U991" s="228"/>
      <c r="V991" s="228"/>
      <c r="AA991" s="228"/>
      <c r="AB991" s="228"/>
      <c r="AC991" s="228"/>
      <c r="AH991" s="228"/>
      <c r="AI991" s="228"/>
      <c r="AJ991" s="228"/>
    </row>
    <row r="992" spans="6:36" ht="13.5" customHeight="1">
      <c r="F992" s="228"/>
      <c r="G992" s="228"/>
      <c r="H992" s="228"/>
      <c r="M992" s="228"/>
      <c r="N992" s="228"/>
      <c r="O992" s="228"/>
      <c r="T992" s="228"/>
      <c r="U992" s="228"/>
      <c r="V992" s="228"/>
      <c r="AA992" s="228"/>
      <c r="AB992" s="228"/>
      <c r="AC992" s="228"/>
      <c r="AH992" s="228"/>
      <c r="AI992" s="228"/>
      <c r="AJ992" s="228"/>
    </row>
    <row r="993" spans="6:36" ht="13.5" customHeight="1">
      <c r="F993" s="228"/>
      <c r="G993" s="228"/>
      <c r="H993" s="228"/>
      <c r="M993" s="228"/>
      <c r="N993" s="228"/>
      <c r="O993" s="228"/>
      <c r="T993" s="228"/>
      <c r="U993" s="228"/>
      <c r="V993" s="228"/>
      <c r="AA993" s="228"/>
      <c r="AB993" s="228"/>
      <c r="AC993" s="228"/>
      <c r="AH993" s="228"/>
      <c r="AI993" s="228"/>
      <c r="AJ993" s="228"/>
    </row>
    <row r="994" spans="6:36" ht="13.5" customHeight="1">
      <c r="F994" s="228"/>
      <c r="G994" s="228"/>
      <c r="H994" s="228"/>
      <c r="M994" s="228"/>
      <c r="N994" s="228"/>
      <c r="O994" s="228"/>
      <c r="T994" s="228"/>
      <c r="U994" s="228"/>
      <c r="V994" s="228"/>
      <c r="AA994" s="228"/>
      <c r="AB994" s="228"/>
      <c r="AC994" s="228"/>
      <c r="AH994" s="228"/>
      <c r="AI994" s="228"/>
      <c r="AJ994" s="228"/>
    </row>
    <row r="995" spans="6:36" ht="13.5" customHeight="1">
      <c r="F995" s="228"/>
      <c r="G995" s="228"/>
      <c r="H995" s="228"/>
      <c r="M995" s="228"/>
      <c r="N995" s="228"/>
      <c r="O995" s="228"/>
      <c r="T995" s="228"/>
      <c r="U995" s="228"/>
      <c r="V995" s="228"/>
      <c r="AA995" s="228"/>
      <c r="AB995" s="228"/>
      <c r="AC995" s="228"/>
      <c r="AH995" s="228"/>
      <c r="AI995" s="228"/>
      <c r="AJ995" s="228"/>
    </row>
    <row r="996" spans="6:36" ht="13.5" customHeight="1">
      <c r="F996" s="228"/>
      <c r="G996" s="228"/>
      <c r="H996" s="228"/>
      <c r="M996" s="228"/>
      <c r="N996" s="228"/>
      <c r="O996" s="228"/>
      <c r="T996" s="228"/>
      <c r="U996" s="228"/>
      <c r="V996" s="228"/>
      <c r="AA996" s="228"/>
      <c r="AB996" s="228"/>
      <c r="AC996" s="228"/>
      <c r="AH996" s="228"/>
      <c r="AI996" s="228"/>
      <c r="AJ996" s="228"/>
    </row>
    <row r="997" spans="6:36" ht="13.5" customHeight="1">
      <c r="F997" s="228"/>
      <c r="G997" s="228"/>
      <c r="H997" s="228"/>
      <c r="M997" s="228"/>
      <c r="N997" s="228"/>
      <c r="O997" s="228"/>
      <c r="T997" s="228"/>
      <c r="U997" s="228"/>
      <c r="V997" s="228"/>
      <c r="AA997" s="228"/>
      <c r="AB997" s="228"/>
      <c r="AC997" s="228"/>
      <c r="AH997" s="228"/>
      <c r="AI997" s="228"/>
      <c r="AJ997" s="228"/>
    </row>
    <row r="998" spans="6:36" ht="13.5" customHeight="1">
      <c r="F998" s="228"/>
      <c r="G998" s="228"/>
      <c r="H998" s="228"/>
      <c r="M998" s="228"/>
      <c r="N998" s="228"/>
      <c r="O998" s="228"/>
      <c r="T998" s="228"/>
      <c r="U998" s="228"/>
      <c r="V998" s="228"/>
      <c r="AA998" s="228"/>
      <c r="AB998" s="228"/>
      <c r="AC998" s="228"/>
      <c r="AH998" s="228"/>
      <c r="AI998" s="228"/>
      <c r="AJ998" s="228"/>
    </row>
    <row r="999" spans="6:36" ht="13.5" customHeight="1">
      <c r="F999" s="228"/>
      <c r="G999" s="228"/>
      <c r="H999" s="228"/>
      <c r="M999" s="228"/>
      <c r="N999" s="228"/>
      <c r="O999" s="228"/>
      <c r="T999" s="228"/>
      <c r="U999" s="228"/>
      <c r="V999" s="228"/>
      <c r="AA999" s="228"/>
      <c r="AB999" s="228"/>
      <c r="AC999" s="228"/>
      <c r="AH999" s="228"/>
      <c r="AI999" s="228"/>
      <c r="AJ999" s="228"/>
    </row>
    <row r="1000" spans="6:36" ht="13.5" customHeight="1">
      <c r="F1000" s="228"/>
      <c r="G1000" s="228"/>
      <c r="H1000" s="228"/>
      <c r="M1000" s="228"/>
      <c r="N1000" s="228"/>
      <c r="O1000" s="228"/>
      <c r="T1000" s="228"/>
      <c r="U1000" s="228"/>
      <c r="V1000" s="228"/>
      <c r="AA1000" s="228"/>
      <c r="AB1000" s="228"/>
      <c r="AC1000" s="228"/>
      <c r="AH1000" s="228"/>
      <c r="AI1000" s="228"/>
      <c r="AJ1000" s="228"/>
    </row>
  </sheetData>
  <mergeCells count="53">
    <mergeCell ref="A40:L40"/>
    <mergeCell ref="I22:I24"/>
    <mergeCell ref="I25:I29"/>
    <mergeCell ref="P25:P29"/>
    <mergeCell ref="W25:W29"/>
    <mergeCell ref="I32:J32"/>
    <mergeCell ref="P32:Q32"/>
    <mergeCell ref="W32:X32"/>
    <mergeCell ref="I38:J38"/>
    <mergeCell ref="P38:Q38"/>
    <mergeCell ref="W38:X38"/>
    <mergeCell ref="AD38:AE38"/>
    <mergeCell ref="A39:AG39"/>
    <mergeCell ref="A5:A7"/>
    <mergeCell ref="A8:A15"/>
    <mergeCell ref="A16:A21"/>
    <mergeCell ref="B16:B21"/>
    <mergeCell ref="A22:A24"/>
    <mergeCell ref="B22:B24"/>
    <mergeCell ref="B25:B29"/>
    <mergeCell ref="A30:B30"/>
    <mergeCell ref="A32:A37"/>
    <mergeCell ref="B32:C32"/>
    <mergeCell ref="B38:C38"/>
    <mergeCell ref="A25:A29"/>
    <mergeCell ref="AD32:AE32"/>
    <mergeCell ref="W3:Z3"/>
    <mergeCell ref="AD3:AG3"/>
    <mergeCell ref="B5:B7"/>
    <mergeCell ref="P5:P15"/>
    <mergeCell ref="W5:W7"/>
    <mergeCell ref="B8:B15"/>
    <mergeCell ref="W8:W15"/>
    <mergeCell ref="K12:L12"/>
    <mergeCell ref="I5:I7"/>
    <mergeCell ref="I8:I15"/>
    <mergeCell ref="I16:I21"/>
    <mergeCell ref="P16:P21"/>
    <mergeCell ref="W16:W21"/>
    <mergeCell ref="P22:P24"/>
    <mergeCell ref="W22:W24"/>
    <mergeCell ref="AD5:AD7"/>
    <mergeCell ref="AD8:AD15"/>
    <mergeCell ref="AD16:AD21"/>
    <mergeCell ref="AD22:AD24"/>
    <mergeCell ref="AD25:AD29"/>
    <mergeCell ref="A1:AG1"/>
    <mergeCell ref="A2:B2"/>
    <mergeCell ref="C2:L2"/>
    <mergeCell ref="AJ2:AY2"/>
    <mergeCell ref="B3:E3"/>
    <mergeCell ref="I3:L3"/>
    <mergeCell ref="P3:S3"/>
  </mergeCells>
  <phoneticPr fontId="78" type="noConversion"/>
  <conditionalFormatting sqref="E22">
    <cfRule type="containsText" dxfId="37" priority="1" stopIfTrue="1" operator="containsText" text="炸">
      <formula>NOT(ISERROR(SEARCH(("炸"),(E22))))</formula>
    </cfRule>
  </conditionalFormatting>
  <conditionalFormatting sqref="J22">
    <cfRule type="containsText" dxfId="36" priority="2" stopIfTrue="1" operator="containsText" text="炸">
      <formula>NOT(ISERROR(SEARCH(("炸"),(J22))))</formula>
    </cfRule>
  </conditionalFormatting>
  <conditionalFormatting sqref="L22">
    <cfRule type="containsText" dxfId="35" priority="3" stopIfTrue="1" operator="containsText" text="炸">
      <formula>NOT(ISERROR(SEARCH(("炸"),(L22))))</formula>
    </cfRule>
  </conditionalFormatting>
  <conditionalFormatting sqref="Q14">
    <cfRule type="containsText" dxfId="34" priority="4" stopIfTrue="1" operator="containsText" text="炸">
      <formula>NOT(ISERROR(SEARCH(("炸"),(Q14))))</formula>
    </cfRule>
  </conditionalFormatting>
  <conditionalFormatting sqref="Q18">
    <cfRule type="containsText" dxfId="33" priority="5" stopIfTrue="1" operator="containsText" text="炸">
      <formula>NOT(ISERROR(SEARCH(("炸"),(Q18))))</formula>
    </cfRule>
  </conditionalFormatting>
  <conditionalFormatting sqref="Q22">
    <cfRule type="containsText" dxfId="32" priority="6" stopIfTrue="1" operator="containsText" text="炸">
      <formula>NOT(ISERROR(SEARCH(("炸"),(Q22))))</formula>
    </cfRule>
  </conditionalFormatting>
  <conditionalFormatting sqref="S22:S23">
    <cfRule type="containsText" dxfId="31" priority="7" stopIfTrue="1" operator="containsText" text="炸">
      <formula>NOT(ISERROR(SEARCH(("炸"),(S22))))</formula>
    </cfRule>
  </conditionalFormatting>
  <conditionalFormatting sqref="AE22">
    <cfRule type="containsText" dxfId="30" priority="8" stopIfTrue="1" operator="containsText" text="炸">
      <formula>NOT(ISERROR(SEARCH(("炸"),(AE22))))</formula>
    </cfRule>
  </conditionalFormatting>
  <conditionalFormatting sqref="C22">
    <cfRule type="containsText" dxfId="29" priority="9" stopIfTrue="1" operator="containsText" text="炸">
      <formula>NOT(ISERROR(SEARCH(("炸"),(C22))))</formula>
    </cfRule>
  </conditionalFormatting>
  <conditionalFormatting sqref="X22">
    <cfRule type="containsText" dxfId="28" priority="10" stopIfTrue="1" operator="containsText" text="炸">
      <formula>NOT(ISERROR(SEARCH(("炸"),(X22))))</formula>
    </cfRule>
  </conditionalFormatting>
  <conditionalFormatting sqref="Z22">
    <cfRule type="containsText" dxfId="27" priority="11" stopIfTrue="1" operator="containsText" text="炸">
      <formula>NOT(ISERROR(SEARCH(("炸"),(Z22))))</formula>
    </cfRule>
  </conditionalFormatting>
  <printOptions verticalCentered="1"/>
  <pageMargins left="0.19685039370078741" right="0.19685039370078741" top="0.19685039370078741" bottom="0.19685039370078741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1000"/>
  <sheetViews>
    <sheetView topLeftCell="A7" zoomScale="90" zoomScaleNormal="90" workbookViewId="0">
      <selection sqref="A1:AG1"/>
    </sheetView>
  </sheetViews>
  <sheetFormatPr defaultColWidth="14.44140625" defaultRowHeight="15" customHeight="1"/>
  <cols>
    <col min="1" max="1" width="4.44140625" customWidth="1"/>
    <col min="2" max="2" width="5.6640625" customWidth="1"/>
    <col min="3" max="3" width="9.88671875" customWidth="1"/>
    <col min="4" max="4" width="6.6640625" customWidth="1"/>
    <col min="5" max="5" width="7.109375" customWidth="1"/>
    <col min="6" max="8" width="4.6640625" hidden="1" customWidth="1"/>
    <col min="9" max="9" width="5.6640625" customWidth="1"/>
    <col min="10" max="10" width="9.88671875" customWidth="1"/>
    <col min="11" max="11" width="7.44140625" customWidth="1"/>
    <col min="12" max="12" width="8" customWidth="1"/>
    <col min="13" max="15" width="4.6640625" hidden="1" customWidth="1"/>
    <col min="16" max="16" width="5.6640625" customWidth="1"/>
    <col min="17" max="17" width="10.88671875" customWidth="1"/>
    <col min="18" max="18" width="7.44140625" customWidth="1"/>
    <col min="19" max="19" width="8.109375" customWidth="1"/>
    <col min="20" max="22" width="4.6640625" hidden="1" customWidth="1"/>
    <col min="23" max="23" width="5.6640625" customWidth="1"/>
    <col min="24" max="24" width="10.33203125" customWidth="1"/>
    <col min="25" max="25" width="6.44140625" customWidth="1"/>
    <col min="26" max="26" width="8.109375" customWidth="1"/>
    <col min="27" max="29" width="4.6640625" hidden="1" customWidth="1"/>
    <col min="30" max="30" width="5.88671875" customWidth="1"/>
    <col min="31" max="31" width="10.88671875" customWidth="1"/>
    <col min="32" max="32" width="7.6640625" customWidth="1"/>
    <col min="33" max="33" width="7.109375" customWidth="1"/>
    <col min="34" max="36" width="4.6640625" hidden="1" customWidth="1"/>
    <col min="37" max="37" width="7" customWidth="1"/>
    <col min="38" max="38" width="23.6640625" customWidth="1"/>
    <col min="39" max="39" width="8.6640625" customWidth="1"/>
  </cols>
  <sheetData>
    <row r="1" spans="1:39" ht="13.5" customHeight="1">
      <c r="A1" s="396" t="s">
        <v>216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  <c r="R1" s="397"/>
      <c r="S1" s="397"/>
      <c r="T1" s="397"/>
      <c r="U1" s="397"/>
      <c r="V1" s="397"/>
      <c r="W1" s="397"/>
      <c r="X1" s="397"/>
      <c r="Y1" s="397"/>
      <c r="Z1" s="397"/>
      <c r="AA1" s="397"/>
      <c r="AB1" s="397"/>
      <c r="AC1" s="397"/>
      <c r="AD1" s="397"/>
      <c r="AE1" s="397"/>
      <c r="AF1" s="397"/>
      <c r="AG1" s="397"/>
      <c r="AH1" s="69"/>
      <c r="AI1" s="69"/>
      <c r="AJ1" s="69"/>
    </row>
    <row r="2" spans="1:39" ht="24" customHeight="1">
      <c r="A2" s="398" t="s">
        <v>104</v>
      </c>
      <c r="B2" s="397"/>
      <c r="C2" s="399" t="s">
        <v>217</v>
      </c>
      <c r="D2" s="400"/>
      <c r="E2" s="400"/>
      <c r="F2" s="400"/>
      <c r="G2" s="400"/>
      <c r="H2" s="400"/>
      <c r="I2" s="400"/>
      <c r="J2" s="400"/>
      <c r="K2" s="400"/>
      <c r="L2" s="400"/>
      <c r="M2" s="71"/>
      <c r="N2" s="71"/>
      <c r="O2" s="71"/>
      <c r="P2" s="70" t="s">
        <v>106</v>
      </c>
      <c r="Q2" s="70"/>
      <c r="R2" s="72"/>
      <c r="S2" s="70"/>
      <c r="T2" s="71"/>
      <c r="U2" s="71"/>
      <c r="V2" s="71"/>
      <c r="W2" s="70"/>
      <c r="X2" s="70" t="s">
        <v>107</v>
      </c>
      <c r="Y2" s="73"/>
      <c r="Z2" s="70"/>
      <c r="AA2" s="229"/>
      <c r="AB2" s="229"/>
      <c r="AC2" s="229"/>
      <c r="AD2" s="73"/>
      <c r="AE2" s="73"/>
      <c r="AF2" s="70"/>
      <c r="AG2" s="73"/>
      <c r="AH2" s="229"/>
      <c r="AI2" s="229"/>
      <c r="AJ2" s="229"/>
      <c r="AK2" s="73"/>
      <c r="AL2" s="73"/>
      <c r="AM2" s="73"/>
    </row>
    <row r="3" spans="1:39" ht="13.5" customHeight="1">
      <c r="A3" s="230" t="s">
        <v>1</v>
      </c>
      <c r="B3" s="402" t="s">
        <v>218</v>
      </c>
      <c r="C3" s="403"/>
      <c r="D3" s="403"/>
      <c r="E3" s="389"/>
      <c r="F3" s="75"/>
      <c r="G3" s="75"/>
      <c r="H3" s="75"/>
      <c r="I3" s="402" t="s">
        <v>219</v>
      </c>
      <c r="J3" s="403"/>
      <c r="K3" s="403"/>
      <c r="L3" s="389"/>
      <c r="M3" s="75"/>
      <c r="N3" s="75"/>
      <c r="O3" s="75"/>
      <c r="P3" s="432" t="s">
        <v>220</v>
      </c>
      <c r="Q3" s="403"/>
      <c r="R3" s="403"/>
      <c r="S3" s="389"/>
      <c r="T3" s="292"/>
      <c r="U3" s="292"/>
      <c r="V3" s="292"/>
      <c r="W3" s="432" t="s">
        <v>221</v>
      </c>
      <c r="X3" s="403"/>
      <c r="Y3" s="403"/>
      <c r="Z3" s="389"/>
      <c r="AA3" s="292"/>
      <c r="AB3" s="292"/>
      <c r="AC3" s="292"/>
      <c r="AD3" s="410" t="s">
        <v>222</v>
      </c>
      <c r="AE3" s="403"/>
      <c r="AF3" s="403"/>
      <c r="AG3" s="389"/>
      <c r="AH3" s="75"/>
      <c r="AI3" s="75"/>
      <c r="AJ3" s="75"/>
    </row>
    <row r="4" spans="1:39" ht="13.5" customHeight="1">
      <c r="A4" s="230" t="s">
        <v>113</v>
      </c>
      <c r="B4" s="231" t="s">
        <v>120</v>
      </c>
      <c r="C4" s="230" t="s">
        <v>114</v>
      </c>
      <c r="D4" s="232" t="s">
        <v>115</v>
      </c>
      <c r="E4" s="231" t="s">
        <v>116</v>
      </c>
      <c r="F4" s="79" t="s">
        <v>117</v>
      </c>
      <c r="G4" s="79" t="s">
        <v>118</v>
      </c>
      <c r="H4" s="80" t="s">
        <v>119</v>
      </c>
      <c r="I4" s="231" t="s">
        <v>120</v>
      </c>
      <c r="J4" s="230" t="s">
        <v>114</v>
      </c>
      <c r="K4" s="232" t="s">
        <v>115</v>
      </c>
      <c r="L4" s="231" t="s">
        <v>116</v>
      </c>
      <c r="M4" s="79" t="s">
        <v>117</v>
      </c>
      <c r="N4" s="79" t="s">
        <v>118</v>
      </c>
      <c r="O4" s="80" t="s">
        <v>119</v>
      </c>
      <c r="P4" s="231" t="s">
        <v>120</v>
      </c>
      <c r="Q4" s="230" t="s">
        <v>114</v>
      </c>
      <c r="R4" s="232" t="s">
        <v>115</v>
      </c>
      <c r="S4" s="231" t="s">
        <v>116</v>
      </c>
      <c r="T4" s="79" t="s">
        <v>117</v>
      </c>
      <c r="U4" s="79" t="s">
        <v>118</v>
      </c>
      <c r="V4" s="80" t="s">
        <v>119</v>
      </c>
      <c r="W4" s="231" t="s">
        <v>120</v>
      </c>
      <c r="X4" s="230" t="s">
        <v>114</v>
      </c>
      <c r="Y4" s="232" t="s">
        <v>115</v>
      </c>
      <c r="Z4" s="231" t="s">
        <v>116</v>
      </c>
      <c r="AA4" s="79" t="s">
        <v>117</v>
      </c>
      <c r="AB4" s="79" t="s">
        <v>118</v>
      </c>
      <c r="AC4" s="80" t="s">
        <v>119</v>
      </c>
      <c r="AD4" s="231" t="s">
        <v>120</v>
      </c>
      <c r="AE4" s="230" t="s">
        <v>114</v>
      </c>
      <c r="AF4" s="232" t="s">
        <v>115</v>
      </c>
      <c r="AG4" s="231" t="s">
        <v>116</v>
      </c>
      <c r="AH4" s="79" t="s">
        <v>117</v>
      </c>
      <c r="AI4" s="79" t="s">
        <v>118</v>
      </c>
      <c r="AJ4" s="80" t="s">
        <v>119</v>
      </c>
    </row>
    <row r="5" spans="1:39" ht="16.5" customHeight="1">
      <c r="A5" s="412" t="s">
        <v>3</v>
      </c>
      <c r="B5" s="404" t="s">
        <v>123</v>
      </c>
      <c r="C5" s="92" t="s">
        <v>121</v>
      </c>
      <c r="D5" s="93">
        <v>71</v>
      </c>
      <c r="E5" s="93">
        <v>50</v>
      </c>
      <c r="F5" s="83">
        <v>4.5</v>
      </c>
      <c r="G5" s="91"/>
      <c r="H5" s="91"/>
      <c r="I5" s="404" t="s">
        <v>16</v>
      </c>
      <c r="J5" s="92" t="s">
        <v>121</v>
      </c>
      <c r="K5" s="93">
        <v>52</v>
      </c>
      <c r="L5" s="93">
        <v>35</v>
      </c>
      <c r="M5" s="83">
        <v>4.5</v>
      </c>
      <c r="N5" s="91"/>
      <c r="O5" s="91"/>
      <c r="P5" s="407" t="str">
        <f>月菜單!D15</f>
        <v>竹筍鹹粥</v>
      </c>
      <c r="Q5" s="293" t="s">
        <v>121</v>
      </c>
      <c r="R5" s="135">
        <v>70</v>
      </c>
      <c r="S5" s="93">
        <v>55</v>
      </c>
      <c r="T5" s="90">
        <v>4.5</v>
      </c>
      <c r="U5" s="170"/>
      <c r="V5" s="105"/>
      <c r="W5" s="412" t="s">
        <v>16</v>
      </c>
      <c r="X5" s="92" t="s">
        <v>121</v>
      </c>
      <c r="Y5" s="93">
        <v>52</v>
      </c>
      <c r="Z5" s="93">
        <v>35</v>
      </c>
      <c r="AA5" s="83">
        <v>4.5</v>
      </c>
      <c r="AB5" s="91"/>
      <c r="AC5" s="91"/>
      <c r="AD5" s="404" t="s">
        <v>123</v>
      </c>
      <c r="AE5" s="92" t="s">
        <v>121</v>
      </c>
      <c r="AF5" s="93">
        <v>71</v>
      </c>
      <c r="AG5" s="93">
        <v>50</v>
      </c>
      <c r="AH5" s="83">
        <v>4.5</v>
      </c>
      <c r="AI5" s="91"/>
      <c r="AJ5" s="91"/>
    </row>
    <row r="6" spans="1:39" ht="16.5" customHeight="1">
      <c r="A6" s="405"/>
      <c r="B6" s="405"/>
      <c r="C6" s="92"/>
      <c r="D6" s="93"/>
      <c r="E6" s="93"/>
      <c r="F6" s="100"/>
      <c r="G6" s="100"/>
      <c r="H6" s="91"/>
      <c r="I6" s="405"/>
      <c r="J6" s="92" t="s">
        <v>124</v>
      </c>
      <c r="K6" s="93">
        <v>22</v>
      </c>
      <c r="L6" s="93">
        <v>15</v>
      </c>
      <c r="M6" s="100"/>
      <c r="N6" s="100"/>
      <c r="O6" s="91"/>
      <c r="P6" s="405"/>
      <c r="Q6" s="294" t="s">
        <v>125</v>
      </c>
      <c r="R6" s="113">
        <f t="shared" ref="R6:R9" si="0">S6/713*1000</f>
        <v>54.698457223001398</v>
      </c>
      <c r="S6" s="147">
        <v>39</v>
      </c>
      <c r="T6" s="100"/>
      <c r="U6" s="101">
        <f>R6/35</f>
        <v>1.5628130635143256</v>
      </c>
      <c r="V6" s="105"/>
      <c r="W6" s="405"/>
      <c r="X6" s="92" t="s">
        <v>124</v>
      </c>
      <c r="Y6" s="93">
        <v>22</v>
      </c>
      <c r="Z6" s="93">
        <v>15</v>
      </c>
      <c r="AA6" s="100"/>
      <c r="AB6" s="100"/>
      <c r="AC6" s="91"/>
      <c r="AD6" s="405"/>
      <c r="AE6" s="92"/>
      <c r="AF6" s="93"/>
      <c r="AG6" s="93"/>
      <c r="AH6" s="100"/>
      <c r="AI6" s="100"/>
      <c r="AJ6" s="91"/>
    </row>
    <row r="7" spans="1:39" ht="13.5" customHeight="1">
      <c r="A7" s="406"/>
      <c r="B7" s="406"/>
      <c r="C7" s="109"/>
      <c r="D7" s="93"/>
      <c r="E7" s="93"/>
      <c r="F7" s="100"/>
      <c r="G7" s="108"/>
      <c r="H7" s="91"/>
      <c r="I7" s="406"/>
      <c r="J7" s="92"/>
      <c r="K7" s="93"/>
      <c r="L7" s="93"/>
      <c r="M7" s="100"/>
      <c r="N7" s="108"/>
      <c r="O7" s="91"/>
      <c r="P7" s="405"/>
      <c r="Q7" s="294" t="s">
        <v>223</v>
      </c>
      <c r="R7" s="113">
        <f t="shared" si="0"/>
        <v>21.037868162692845</v>
      </c>
      <c r="S7" s="147">
        <v>15</v>
      </c>
      <c r="T7" s="91"/>
      <c r="U7" s="101"/>
      <c r="V7" s="105">
        <f>R7/100</f>
        <v>0.21037868162692847</v>
      </c>
      <c r="W7" s="406"/>
      <c r="X7" s="106"/>
      <c r="Y7" s="107"/>
      <c r="Z7" s="93"/>
      <c r="AA7" s="100"/>
      <c r="AB7" s="108"/>
      <c r="AC7" s="91"/>
      <c r="AD7" s="406"/>
      <c r="AE7" s="109"/>
      <c r="AF7" s="93"/>
      <c r="AG7" s="93"/>
      <c r="AH7" s="100"/>
      <c r="AI7" s="108"/>
      <c r="AJ7" s="91"/>
      <c r="AK7" s="295"/>
    </row>
    <row r="8" spans="1:39" ht="16.5" customHeight="1">
      <c r="A8" s="412" t="s">
        <v>127</v>
      </c>
      <c r="B8" s="407" t="str">
        <f>月菜單!E14</f>
        <v>紅燒豬腳</v>
      </c>
      <c r="C8" s="112" t="s">
        <v>224</v>
      </c>
      <c r="D8" s="113">
        <f t="shared" ref="D8:D9" si="1">E8/713*1000</f>
        <v>42.075736325385691</v>
      </c>
      <c r="E8" s="241">
        <v>30</v>
      </c>
      <c r="F8" s="100"/>
      <c r="G8" s="101">
        <f>D8/35</f>
        <v>1.2021638950110198</v>
      </c>
      <c r="H8" s="101"/>
      <c r="I8" s="407" t="str">
        <f>月菜單!E13</f>
        <v>南瓜燒雞</v>
      </c>
      <c r="J8" s="118" t="s">
        <v>128</v>
      </c>
      <c r="K8" s="113">
        <f t="shared" ref="K8:K9" si="2">L8/713*1000</f>
        <v>79.943899018232813</v>
      </c>
      <c r="L8" s="147">
        <v>57</v>
      </c>
      <c r="M8" s="296"/>
      <c r="N8" s="101">
        <f>K8/40*0.85</f>
        <v>1.6988078541374472</v>
      </c>
      <c r="O8" s="101"/>
      <c r="P8" s="405"/>
      <c r="Q8" s="124" t="s">
        <v>225</v>
      </c>
      <c r="R8" s="113">
        <f t="shared" si="0"/>
        <v>12.622720897615707</v>
      </c>
      <c r="S8" s="147">
        <v>9</v>
      </c>
      <c r="T8" s="125"/>
      <c r="U8" s="101">
        <f>R8/50</f>
        <v>0.25245441795231416</v>
      </c>
      <c r="V8" s="105"/>
      <c r="W8" s="407" t="str">
        <f>月菜單!E16</f>
        <v>醬爆雞丁</v>
      </c>
      <c r="X8" s="134" t="s">
        <v>128</v>
      </c>
      <c r="Y8" s="113">
        <f t="shared" ref="Y8:Y10" si="3">Z8/713*1000</f>
        <v>79.943899018232813</v>
      </c>
      <c r="Z8" s="270">
        <v>57</v>
      </c>
      <c r="AA8" s="100"/>
      <c r="AB8" s="101">
        <f>Y8/40*0.85</f>
        <v>1.6988078541374472</v>
      </c>
      <c r="AC8" s="101"/>
      <c r="AD8" s="407" t="str">
        <f>月菜單!E17</f>
        <v>泡菜雞</v>
      </c>
      <c r="AE8" s="118" t="s">
        <v>128</v>
      </c>
      <c r="AF8" s="113">
        <f t="shared" ref="AF8:AF11" si="4">AG8/713*1000</f>
        <v>79.943899018232813</v>
      </c>
      <c r="AG8" s="119">
        <v>57</v>
      </c>
      <c r="AH8" s="100"/>
      <c r="AI8" s="101">
        <f>AF8/40*0.85</f>
        <v>1.6988078541374472</v>
      </c>
      <c r="AJ8" s="101"/>
      <c r="AK8" s="295"/>
      <c r="AL8" s="102"/>
    </row>
    <row r="9" spans="1:39" ht="16.5" customHeight="1">
      <c r="A9" s="405"/>
      <c r="B9" s="405"/>
      <c r="C9" s="112" t="s">
        <v>226</v>
      </c>
      <c r="D9" s="113">
        <f t="shared" si="1"/>
        <v>54.698457223001398</v>
      </c>
      <c r="E9" s="241">
        <v>39</v>
      </c>
      <c r="F9" s="101"/>
      <c r="G9" s="101">
        <f>D9/35*0.6</f>
        <v>0.93768783810859535</v>
      </c>
      <c r="H9" s="105"/>
      <c r="I9" s="405"/>
      <c r="J9" s="118" t="s">
        <v>227</v>
      </c>
      <c r="K9" s="113">
        <f t="shared" si="2"/>
        <v>28.050490883590463</v>
      </c>
      <c r="L9" s="147">
        <v>20</v>
      </c>
      <c r="M9" s="101">
        <f>K9/80</f>
        <v>0.35063113604488078</v>
      </c>
      <c r="N9" s="250"/>
      <c r="O9" s="105"/>
      <c r="P9" s="405"/>
      <c r="Q9" s="118" t="s">
        <v>132</v>
      </c>
      <c r="R9" s="113">
        <f t="shared" si="0"/>
        <v>70.126227208976161</v>
      </c>
      <c r="S9" s="147">
        <v>50</v>
      </c>
      <c r="T9" s="101"/>
      <c r="U9" s="182"/>
      <c r="V9" s="105">
        <f>R9/100</f>
        <v>0.70126227208976166</v>
      </c>
      <c r="W9" s="405"/>
      <c r="X9" s="134" t="s">
        <v>228</v>
      </c>
      <c r="Y9" s="113">
        <f t="shared" si="3"/>
        <v>11.220196353436185</v>
      </c>
      <c r="Z9" s="93">
        <v>8</v>
      </c>
      <c r="AA9" s="101"/>
      <c r="AB9" s="101">
        <f>Y9/35</f>
        <v>0.3205770386696053</v>
      </c>
      <c r="AC9" s="101"/>
      <c r="AD9" s="405"/>
      <c r="AE9" s="297" t="s">
        <v>205</v>
      </c>
      <c r="AF9" s="113">
        <f t="shared" si="4"/>
        <v>16.830294530154276</v>
      </c>
      <c r="AG9" s="119">
        <v>12</v>
      </c>
      <c r="AH9" s="100"/>
      <c r="AI9" s="101"/>
      <c r="AJ9" s="105">
        <f t="shared" ref="AJ9:AJ12" si="5">AF9/100</f>
        <v>0.16830294530154277</v>
      </c>
      <c r="AK9" s="295"/>
      <c r="AL9" s="244"/>
      <c r="AM9" s="269"/>
    </row>
    <row r="10" spans="1:39" ht="13.5" customHeight="1">
      <c r="A10" s="405"/>
      <c r="B10" s="405"/>
      <c r="C10" s="112" t="s">
        <v>229</v>
      </c>
      <c r="D10" s="135"/>
      <c r="E10" s="298">
        <v>0.5</v>
      </c>
      <c r="F10" s="100"/>
      <c r="G10" s="129"/>
      <c r="H10" s="105"/>
      <c r="I10" s="405"/>
      <c r="J10" s="118"/>
      <c r="K10" s="113"/>
      <c r="L10" s="147"/>
      <c r="M10" s="296"/>
      <c r="N10" s="250"/>
      <c r="O10" s="105"/>
      <c r="P10" s="405"/>
      <c r="Q10" s="118" t="s">
        <v>230</v>
      </c>
      <c r="R10" s="135" t="s">
        <v>141</v>
      </c>
      <c r="S10" s="147">
        <v>0.3</v>
      </c>
      <c r="T10" s="101"/>
      <c r="U10" s="101"/>
      <c r="V10" s="105"/>
      <c r="W10" s="405"/>
      <c r="X10" s="118" t="s">
        <v>135</v>
      </c>
      <c r="Y10" s="113">
        <f t="shared" si="3"/>
        <v>14.025245441795231</v>
      </c>
      <c r="Z10" s="119">
        <v>10</v>
      </c>
      <c r="AA10" s="100"/>
      <c r="AB10" s="129"/>
      <c r="AC10" s="105">
        <f>Y10/100</f>
        <v>0.14025245441795231</v>
      </c>
      <c r="AD10" s="405"/>
      <c r="AE10" s="299" t="s">
        <v>200</v>
      </c>
      <c r="AF10" s="113">
        <f t="shared" si="4"/>
        <v>7.0126227208976157</v>
      </c>
      <c r="AG10" s="119">
        <v>5</v>
      </c>
      <c r="AH10" s="100"/>
      <c r="AI10" s="129"/>
      <c r="AJ10" s="105">
        <f t="shared" si="5"/>
        <v>7.0126227208976155E-2</v>
      </c>
      <c r="AK10" s="295"/>
      <c r="AL10" s="300"/>
      <c r="AM10" s="269"/>
    </row>
    <row r="11" spans="1:39" ht="17.25" customHeight="1">
      <c r="A11" s="405"/>
      <c r="B11" s="405"/>
      <c r="C11" s="112"/>
      <c r="D11" s="114"/>
      <c r="E11" s="298"/>
      <c r="F11" s="100"/>
      <c r="G11" s="101"/>
      <c r="H11" s="105"/>
      <c r="I11" s="405"/>
      <c r="J11" s="118"/>
      <c r="K11" s="147"/>
      <c r="L11" s="147"/>
      <c r="M11" s="296"/>
      <c r="N11" s="101"/>
      <c r="O11" s="105"/>
      <c r="P11" s="405"/>
      <c r="Q11" s="118" t="s">
        <v>199</v>
      </c>
      <c r="R11" s="135" t="s">
        <v>141</v>
      </c>
      <c r="S11" s="147">
        <v>0.6</v>
      </c>
      <c r="T11" s="101"/>
      <c r="U11" s="101"/>
      <c r="V11" s="105"/>
      <c r="W11" s="405"/>
      <c r="X11" s="134"/>
      <c r="Y11" s="119"/>
      <c r="Z11" s="119"/>
      <c r="AA11" s="100"/>
      <c r="AB11" s="101"/>
      <c r="AC11" s="105"/>
      <c r="AD11" s="405"/>
      <c r="AE11" s="297" t="s">
        <v>231</v>
      </c>
      <c r="AF11" s="113">
        <f t="shared" si="4"/>
        <v>14.025245441795231</v>
      </c>
      <c r="AG11" s="119">
        <v>10</v>
      </c>
      <c r="AH11" s="100"/>
      <c r="AI11" s="101"/>
      <c r="AJ11" s="105">
        <f t="shared" si="5"/>
        <v>0.14025245441795231</v>
      </c>
      <c r="AK11" s="295"/>
      <c r="AL11" s="244"/>
      <c r="AM11" s="269"/>
    </row>
    <row r="12" spans="1:39" ht="13.5" customHeight="1">
      <c r="A12" s="405"/>
      <c r="B12" s="405"/>
      <c r="C12" s="120"/>
      <c r="D12" s="114"/>
      <c r="E12" s="76"/>
      <c r="F12" s="100"/>
      <c r="G12" s="129"/>
      <c r="H12" s="101"/>
      <c r="I12" s="405"/>
      <c r="J12" s="301"/>
      <c r="K12" s="114"/>
      <c r="L12" s="301"/>
      <c r="M12" s="296"/>
      <c r="N12" s="250"/>
      <c r="O12" s="101"/>
      <c r="P12" s="405"/>
      <c r="Q12" s="302"/>
      <c r="R12" s="135"/>
      <c r="S12" s="303"/>
      <c r="T12" s="100"/>
      <c r="U12" s="129"/>
      <c r="V12" s="105"/>
      <c r="W12" s="405"/>
      <c r="X12" s="304"/>
      <c r="Y12" s="305"/>
      <c r="Z12" s="119"/>
      <c r="AA12" s="100"/>
      <c r="AB12" s="129"/>
      <c r="AC12" s="101"/>
      <c r="AD12" s="405"/>
      <c r="AE12" s="297"/>
      <c r="AF12" s="135"/>
      <c r="AG12" s="119"/>
      <c r="AH12" s="100"/>
      <c r="AI12" s="129"/>
      <c r="AJ12" s="105">
        <f t="shared" si="5"/>
        <v>0</v>
      </c>
      <c r="AK12" s="295"/>
      <c r="AL12" s="244"/>
      <c r="AM12" s="269"/>
    </row>
    <row r="13" spans="1:39" ht="13.5" customHeight="1">
      <c r="A13" s="405"/>
      <c r="B13" s="405"/>
      <c r="C13" s="120"/>
      <c r="D13" s="114"/>
      <c r="E13" s="76"/>
      <c r="F13" s="100"/>
      <c r="G13" s="100"/>
      <c r="H13" s="101"/>
      <c r="I13" s="405"/>
      <c r="J13" s="306"/>
      <c r="K13" s="109"/>
      <c r="L13" s="93"/>
      <c r="M13" s="296"/>
      <c r="N13" s="296"/>
      <c r="O13" s="101"/>
      <c r="P13" s="405"/>
      <c r="Q13" s="157"/>
      <c r="R13" s="135"/>
      <c r="S13" s="93"/>
      <c r="T13" s="101"/>
      <c r="U13" s="196"/>
      <c r="V13" s="105"/>
      <c r="W13" s="405"/>
      <c r="X13" s="252"/>
      <c r="Y13" s="278"/>
      <c r="Z13" s="93"/>
      <c r="AA13" s="100"/>
      <c r="AB13" s="100"/>
      <c r="AC13" s="101"/>
      <c r="AD13" s="405"/>
      <c r="AE13" s="175"/>
      <c r="AF13" s="175"/>
      <c r="AG13" s="175"/>
      <c r="AH13" s="100"/>
      <c r="AI13" s="100"/>
      <c r="AJ13" s="101"/>
      <c r="AK13" s="295"/>
      <c r="AL13" s="244"/>
      <c r="AM13" s="269"/>
    </row>
    <row r="14" spans="1:39" ht="13.5" customHeight="1">
      <c r="A14" s="405"/>
      <c r="B14" s="405"/>
      <c r="C14" s="120"/>
      <c r="D14" s="114"/>
      <c r="E14" s="76"/>
      <c r="F14" s="100"/>
      <c r="G14" s="141"/>
      <c r="H14" s="101"/>
      <c r="I14" s="405"/>
      <c r="J14" s="307"/>
      <c r="K14" s="303"/>
      <c r="L14" s="308"/>
      <c r="M14" s="296"/>
      <c r="N14" s="141"/>
      <c r="O14" s="101"/>
      <c r="P14" s="405"/>
      <c r="Q14" s="114"/>
      <c r="R14" s="93"/>
      <c r="S14" s="114"/>
      <c r="T14" s="100"/>
      <c r="U14" s="141"/>
      <c r="V14" s="101"/>
      <c r="W14" s="405"/>
      <c r="X14" s="114"/>
      <c r="Y14" s="93"/>
      <c r="Z14" s="93"/>
      <c r="AA14" s="100"/>
      <c r="AB14" s="141"/>
      <c r="AC14" s="101"/>
      <c r="AD14" s="405"/>
      <c r="AE14" s="175"/>
      <c r="AF14" s="175"/>
      <c r="AG14" s="175"/>
      <c r="AH14" s="100"/>
      <c r="AI14" s="141"/>
      <c r="AJ14" s="101"/>
      <c r="AK14" s="309"/>
      <c r="AL14" s="244"/>
      <c r="AM14" s="269"/>
    </row>
    <row r="15" spans="1:39" ht="13.5" customHeight="1">
      <c r="A15" s="406"/>
      <c r="B15" s="406"/>
      <c r="C15" s="120"/>
      <c r="D15" s="114"/>
      <c r="E15" s="76"/>
      <c r="F15" s="100"/>
      <c r="G15" s="101"/>
      <c r="H15" s="146"/>
      <c r="I15" s="406"/>
      <c r="J15" s="310"/>
      <c r="K15" s="114"/>
      <c r="L15" s="93"/>
      <c r="M15" s="296"/>
      <c r="N15" s="101"/>
      <c r="O15" s="101"/>
      <c r="P15" s="406"/>
      <c r="Q15" s="114"/>
      <c r="R15" s="93"/>
      <c r="S15" s="114"/>
      <c r="T15" s="100"/>
      <c r="U15" s="101"/>
      <c r="V15" s="146"/>
      <c r="W15" s="406"/>
      <c r="X15" s="114"/>
      <c r="Y15" s="93"/>
      <c r="Z15" s="93"/>
      <c r="AA15" s="100"/>
      <c r="AB15" s="101"/>
      <c r="AC15" s="146"/>
      <c r="AD15" s="406"/>
      <c r="AE15" s="93"/>
      <c r="AF15" s="93"/>
      <c r="AG15" s="93"/>
      <c r="AH15" s="100"/>
      <c r="AI15" s="101"/>
      <c r="AJ15" s="146"/>
      <c r="AK15" s="311"/>
      <c r="AL15" s="244"/>
      <c r="AM15" s="269"/>
    </row>
    <row r="16" spans="1:39" ht="16.5" customHeight="1">
      <c r="A16" s="412" t="s">
        <v>143</v>
      </c>
      <c r="B16" s="407" t="str">
        <f>月菜單!F14</f>
        <v>咖哩雙花菜</v>
      </c>
      <c r="C16" s="246" t="s">
        <v>232</v>
      </c>
      <c r="D16" s="113">
        <f t="shared" ref="D16:D18" si="6">E16/713*1000</f>
        <v>39.27068723702665</v>
      </c>
      <c r="E16" s="312">
        <v>28</v>
      </c>
      <c r="F16" s="90"/>
      <c r="G16" s="101"/>
      <c r="H16" s="105">
        <f t="shared" ref="H16:H18" si="7">D16/100</f>
        <v>0.39270687237026647</v>
      </c>
      <c r="I16" s="433" t="str">
        <f>月菜單!F13</f>
        <v>肉燥拌銀芽</v>
      </c>
      <c r="J16" s="118" t="s">
        <v>130</v>
      </c>
      <c r="K16" s="113">
        <f t="shared" ref="K16:K18" si="8">L16/713*1000</f>
        <v>4.2075736325385691</v>
      </c>
      <c r="L16" s="147">
        <v>3</v>
      </c>
      <c r="M16" s="296"/>
      <c r="N16" s="101">
        <f>K16/35</f>
        <v>0.12021638950110197</v>
      </c>
      <c r="O16" s="105"/>
      <c r="P16" s="407" t="str">
        <f>月菜單!F15</f>
        <v>海帶油腐*1</v>
      </c>
      <c r="Q16" s="120" t="s">
        <v>233</v>
      </c>
      <c r="R16" s="113">
        <f t="shared" ref="R16:R17" si="9">S16/713*1000</f>
        <v>26.647966339410939</v>
      </c>
      <c r="S16" s="93">
        <v>19</v>
      </c>
      <c r="T16" s="151"/>
      <c r="U16" s="101">
        <f>R16/55</f>
        <v>0.48450847889838072</v>
      </c>
      <c r="V16" s="105"/>
      <c r="W16" s="407" t="str">
        <f>月菜單!F16</f>
        <v>洋蔥炒蛋</v>
      </c>
      <c r="X16" s="112" t="s">
        <v>147</v>
      </c>
      <c r="Y16" s="113">
        <f t="shared" ref="Y16:Y17" si="10">Z16/713*1000</f>
        <v>39.27068723702665</v>
      </c>
      <c r="Z16" s="150">
        <v>28</v>
      </c>
      <c r="AA16" s="151"/>
      <c r="AB16" s="101">
        <f>Y16/55</f>
        <v>0.71401249521866639</v>
      </c>
      <c r="AC16" s="101"/>
      <c r="AD16" s="407" t="str">
        <f>月菜單!F17</f>
        <v>毛豆乾丁</v>
      </c>
      <c r="AE16" s="118" t="s">
        <v>181</v>
      </c>
      <c r="AF16" s="113">
        <f t="shared" ref="AF16:AF18" si="11">AG16/713*1000</f>
        <v>23.842917251051894</v>
      </c>
      <c r="AG16" s="119">
        <v>17</v>
      </c>
      <c r="AH16" s="151"/>
      <c r="AI16" s="101">
        <f>AF16/40</f>
        <v>0.59607293127629735</v>
      </c>
      <c r="AJ16" s="101"/>
      <c r="AL16" s="244"/>
    </row>
    <row r="17" spans="1:36" ht="13.5" customHeight="1">
      <c r="A17" s="405"/>
      <c r="B17" s="405"/>
      <c r="C17" s="246" t="s">
        <v>203</v>
      </c>
      <c r="D17" s="113">
        <f t="shared" si="6"/>
        <v>28.050490883590463</v>
      </c>
      <c r="E17" s="312">
        <v>20</v>
      </c>
      <c r="F17" s="151"/>
      <c r="G17" s="101"/>
      <c r="H17" s="105">
        <f t="shared" si="7"/>
        <v>0.28050490883590462</v>
      </c>
      <c r="I17" s="405"/>
      <c r="J17" s="118" t="s">
        <v>234</v>
      </c>
      <c r="K17" s="113">
        <f t="shared" si="8"/>
        <v>56.100981767180926</v>
      </c>
      <c r="L17" s="147">
        <v>40</v>
      </c>
      <c r="M17" s="296"/>
      <c r="N17" s="101"/>
      <c r="O17" s="105">
        <f t="shared" ref="O17:O18" si="12">K17/100</f>
        <v>0.56100981767180924</v>
      </c>
      <c r="P17" s="405"/>
      <c r="Q17" s="120" t="s">
        <v>235</v>
      </c>
      <c r="R17" s="113">
        <f t="shared" si="9"/>
        <v>11.220196353436185</v>
      </c>
      <c r="S17" s="93">
        <v>8</v>
      </c>
      <c r="T17" s="151"/>
      <c r="U17" s="101"/>
      <c r="V17" s="105">
        <f t="shared" ref="V17:V20" si="13">R17/100</f>
        <v>0.11220196353436185</v>
      </c>
      <c r="W17" s="405"/>
      <c r="X17" s="112" t="s">
        <v>134</v>
      </c>
      <c r="Y17" s="113">
        <f t="shared" si="10"/>
        <v>39.27068723702665</v>
      </c>
      <c r="Z17" s="119">
        <v>28</v>
      </c>
      <c r="AA17" s="90"/>
      <c r="AB17" s="101"/>
      <c r="AC17" s="105">
        <f>Y17/100</f>
        <v>0.39270687237026647</v>
      </c>
      <c r="AD17" s="405"/>
      <c r="AE17" s="118" t="s">
        <v>236</v>
      </c>
      <c r="AF17" s="113">
        <f t="shared" si="11"/>
        <v>14.025245441795231</v>
      </c>
      <c r="AG17" s="119">
        <v>10</v>
      </c>
      <c r="AH17" s="151"/>
      <c r="AI17" s="101">
        <f>AF17/50</f>
        <v>0.28050490883590462</v>
      </c>
      <c r="AJ17" s="101"/>
    </row>
    <row r="18" spans="1:36" ht="13.5" customHeight="1">
      <c r="A18" s="405"/>
      <c r="B18" s="405"/>
      <c r="C18" s="246" t="s">
        <v>135</v>
      </c>
      <c r="D18" s="113">
        <f t="shared" si="6"/>
        <v>7.0126227208976157</v>
      </c>
      <c r="E18" s="312">
        <v>5</v>
      </c>
      <c r="F18" s="151"/>
      <c r="G18" s="151"/>
      <c r="H18" s="105">
        <f t="shared" si="7"/>
        <v>7.0126227208976155E-2</v>
      </c>
      <c r="I18" s="405"/>
      <c r="J18" s="118" t="s">
        <v>237</v>
      </c>
      <c r="K18" s="113">
        <f t="shared" si="8"/>
        <v>4.2075736325385691</v>
      </c>
      <c r="L18" s="147">
        <v>3</v>
      </c>
      <c r="M18" s="296"/>
      <c r="N18" s="296"/>
      <c r="O18" s="105">
        <f t="shared" si="12"/>
        <v>4.2075736325385693E-2</v>
      </c>
      <c r="P18" s="405"/>
      <c r="Q18" s="156"/>
      <c r="R18" s="113"/>
      <c r="S18" s="114"/>
      <c r="T18" s="151"/>
      <c r="U18" s="151"/>
      <c r="V18" s="105">
        <f t="shared" si="13"/>
        <v>0</v>
      </c>
      <c r="W18" s="405"/>
      <c r="X18" s="112"/>
      <c r="Y18" s="113"/>
      <c r="Z18" s="119"/>
      <c r="AA18" s="151"/>
      <c r="AB18" s="151"/>
      <c r="AC18" s="105"/>
      <c r="AD18" s="405"/>
      <c r="AE18" s="313" t="s">
        <v>135</v>
      </c>
      <c r="AF18" s="113">
        <f t="shared" si="11"/>
        <v>21.037868162692845</v>
      </c>
      <c r="AG18" s="119">
        <v>15</v>
      </c>
      <c r="AH18" s="151"/>
      <c r="AI18" s="101"/>
      <c r="AJ18" s="101">
        <f>AG18/35</f>
        <v>0.42857142857142855</v>
      </c>
    </row>
    <row r="19" spans="1:36" ht="13.5" customHeight="1">
      <c r="A19" s="405"/>
      <c r="B19" s="405"/>
      <c r="C19" s="314" t="s">
        <v>136</v>
      </c>
      <c r="D19" s="113"/>
      <c r="E19" s="315" t="s">
        <v>188</v>
      </c>
      <c r="F19" s="151"/>
      <c r="G19" s="163"/>
      <c r="H19" s="105"/>
      <c r="I19" s="405"/>
      <c r="J19" s="118"/>
      <c r="K19" s="135"/>
      <c r="L19" s="147"/>
      <c r="M19" s="296"/>
      <c r="N19" s="101"/>
      <c r="O19" s="105"/>
      <c r="P19" s="405"/>
      <c r="Q19" s="114"/>
      <c r="R19" s="109"/>
      <c r="S19" s="114"/>
      <c r="T19" s="151"/>
      <c r="U19" s="163"/>
      <c r="V19" s="105">
        <f t="shared" si="13"/>
        <v>0</v>
      </c>
      <c r="W19" s="405"/>
      <c r="X19" s="112"/>
      <c r="Y19" s="113"/>
      <c r="Z19" s="119"/>
      <c r="AA19" s="151"/>
      <c r="AB19" s="163"/>
      <c r="AC19" s="101"/>
      <c r="AD19" s="405"/>
      <c r="AE19" s="120"/>
      <c r="AF19" s="113"/>
      <c r="AG19" s="114"/>
      <c r="AH19" s="151"/>
      <c r="AI19" s="101"/>
      <c r="AJ19" s="105"/>
    </row>
    <row r="20" spans="1:36" ht="13.5" customHeight="1">
      <c r="A20" s="405"/>
      <c r="B20" s="405"/>
      <c r="C20" s="120"/>
      <c r="D20" s="113"/>
      <c r="E20" s="76"/>
      <c r="F20" s="100"/>
      <c r="G20" s="91"/>
      <c r="H20" s="105"/>
      <c r="I20" s="405"/>
      <c r="J20" s="316"/>
      <c r="K20" s="317"/>
      <c r="L20" s="318"/>
      <c r="M20" s="296"/>
      <c r="N20" s="91"/>
      <c r="O20" s="105"/>
      <c r="P20" s="405"/>
      <c r="Q20" s="114"/>
      <c r="R20" s="109"/>
      <c r="S20" s="157"/>
      <c r="T20" s="100"/>
      <c r="U20" s="91"/>
      <c r="V20" s="105">
        <f t="shared" si="13"/>
        <v>0</v>
      </c>
      <c r="W20" s="405"/>
      <c r="X20" s="319"/>
      <c r="Y20" s="113"/>
      <c r="Z20" s="157"/>
      <c r="AA20" s="100"/>
      <c r="AB20" s="101"/>
      <c r="AC20" s="105"/>
      <c r="AD20" s="405"/>
      <c r="AE20" s="93"/>
      <c r="AF20" s="93"/>
      <c r="AG20" s="114"/>
      <c r="AH20" s="100"/>
      <c r="AI20" s="91"/>
      <c r="AJ20" s="105"/>
    </row>
    <row r="21" spans="1:36" ht="13.5" customHeight="1">
      <c r="A21" s="406"/>
      <c r="B21" s="406"/>
      <c r="C21" s="114"/>
      <c r="D21" s="114"/>
      <c r="E21" s="76"/>
      <c r="F21" s="170"/>
      <c r="G21" s="100"/>
      <c r="H21" s="105"/>
      <c r="I21" s="406"/>
      <c r="J21" s="320"/>
      <c r="K21" s="157"/>
      <c r="L21" s="109"/>
      <c r="M21" s="101"/>
      <c r="N21" s="296"/>
      <c r="O21" s="105"/>
      <c r="P21" s="406"/>
      <c r="Q21" s="114"/>
      <c r="R21" s="114"/>
      <c r="S21" s="93"/>
      <c r="T21" s="170"/>
      <c r="U21" s="100"/>
      <c r="V21" s="105"/>
      <c r="W21" s="406"/>
      <c r="X21" s="120"/>
      <c r="Y21" s="114"/>
      <c r="Z21" s="93"/>
      <c r="AA21" s="170"/>
      <c r="AB21" s="100"/>
      <c r="AC21" s="105"/>
      <c r="AD21" s="406"/>
      <c r="AE21" s="114"/>
      <c r="AF21" s="114"/>
      <c r="AG21" s="93"/>
      <c r="AH21" s="170"/>
      <c r="AI21" s="100"/>
      <c r="AJ21" s="105"/>
    </row>
    <row r="22" spans="1:36" ht="16.5" customHeight="1">
      <c r="A22" s="412" t="s">
        <v>6</v>
      </c>
      <c r="B22" s="407" t="s">
        <v>150</v>
      </c>
      <c r="C22" s="254" t="s">
        <v>31</v>
      </c>
      <c r="D22" s="113">
        <f>E22/713*1000</f>
        <v>75.736325385694244</v>
      </c>
      <c r="E22" s="321">
        <v>54</v>
      </c>
      <c r="F22" s="91"/>
      <c r="G22" s="91"/>
      <c r="H22" s="105">
        <f>D22/100</f>
        <v>0.75736325385694248</v>
      </c>
      <c r="I22" s="407" t="s">
        <v>150</v>
      </c>
      <c r="J22" s="171" t="s">
        <v>238</v>
      </c>
      <c r="K22" s="113">
        <f>L22/713*1000</f>
        <v>75.736325385694244</v>
      </c>
      <c r="L22" s="119">
        <v>54</v>
      </c>
      <c r="M22" s="91"/>
      <c r="N22" s="91"/>
      <c r="O22" s="105">
        <f>K22/100</f>
        <v>0.75736325385694248</v>
      </c>
      <c r="P22" s="411" t="s">
        <v>150</v>
      </c>
      <c r="Q22" s="131" t="s">
        <v>239</v>
      </c>
      <c r="R22" s="113">
        <f>S22/750*1000</f>
        <v>0</v>
      </c>
      <c r="S22" s="157"/>
      <c r="T22" s="91"/>
      <c r="U22" s="91"/>
      <c r="V22" s="105">
        <f>R22/100</f>
        <v>0</v>
      </c>
      <c r="W22" s="407" t="s">
        <v>150</v>
      </c>
      <c r="X22" s="171" t="s">
        <v>240</v>
      </c>
      <c r="Y22" s="113">
        <f>Z22/713*1000</f>
        <v>75.736325385694244</v>
      </c>
      <c r="Z22" s="119">
        <v>54</v>
      </c>
      <c r="AA22" s="91"/>
      <c r="AB22" s="91"/>
      <c r="AC22" s="105">
        <f>Y22/100</f>
        <v>0.75736325385694248</v>
      </c>
      <c r="AD22" s="407" t="s">
        <v>150</v>
      </c>
      <c r="AE22" s="255" t="s">
        <v>31</v>
      </c>
      <c r="AF22" s="113">
        <f>AG22/713*1000</f>
        <v>75.736325385694244</v>
      </c>
      <c r="AG22" s="114">
        <v>54</v>
      </c>
      <c r="AH22" s="91"/>
      <c r="AI22" s="91"/>
      <c r="AJ22" s="105">
        <f>AF22/100</f>
        <v>0.75736325385694248</v>
      </c>
    </row>
    <row r="23" spans="1:36" ht="13.5" customHeight="1">
      <c r="A23" s="405"/>
      <c r="B23" s="405"/>
      <c r="C23" s="322" t="s">
        <v>156</v>
      </c>
      <c r="D23" s="323" t="s">
        <v>141</v>
      </c>
      <c r="E23" s="270">
        <v>0.2</v>
      </c>
      <c r="F23" s="91"/>
      <c r="G23" s="91"/>
      <c r="H23" s="105"/>
      <c r="I23" s="405"/>
      <c r="J23" s="156" t="s">
        <v>138</v>
      </c>
      <c r="K23" s="113"/>
      <c r="L23" s="119" t="s">
        <v>241</v>
      </c>
      <c r="M23" s="91"/>
      <c r="N23" s="91"/>
      <c r="O23" s="105"/>
      <c r="P23" s="405"/>
      <c r="Q23" s="131"/>
      <c r="R23" s="109"/>
      <c r="S23" s="109"/>
      <c r="T23" s="91"/>
      <c r="U23" s="91"/>
      <c r="V23" s="105"/>
      <c r="W23" s="405"/>
      <c r="X23" s="156" t="s">
        <v>156</v>
      </c>
      <c r="Y23" s="113"/>
      <c r="Z23" s="119">
        <v>0.2</v>
      </c>
      <c r="AA23" s="91"/>
      <c r="AB23" s="91"/>
      <c r="AC23" s="105"/>
      <c r="AD23" s="405"/>
      <c r="AE23" s="174"/>
      <c r="AF23" s="109"/>
      <c r="AG23" s="183"/>
      <c r="AH23" s="91"/>
      <c r="AI23" s="91"/>
      <c r="AJ23" s="105"/>
    </row>
    <row r="24" spans="1:36" ht="13.5" customHeight="1">
      <c r="A24" s="406"/>
      <c r="B24" s="406"/>
      <c r="C24" s="118"/>
      <c r="D24" s="113"/>
      <c r="E24" s="114"/>
      <c r="F24" s="261"/>
      <c r="G24" s="101"/>
      <c r="H24" s="105"/>
      <c r="I24" s="406"/>
      <c r="J24" s="188"/>
      <c r="K24" s="189"/>
      <c r="L24" s="190"/>
      <c r="M24" s="101"/>
      <c r="N24" s="101"/>
      <c r="O24" s="101"/>
      <c r="P24" s="406"/>
      <c r="Q24" s="86"/>
      <c r="R24" s="109"/>
      <c r="S24" s="157"/>
      <c r="T24" s="101"/>
      <c r="U24" s="170"/>
      <c r="V24" s="170"/>
      <c r="W24" s="406"/>
      <c r="X24" s="174"/>
      <c r="Y24" s="109"/>
      <c r="Z24" s="157"/>
      <c r="AA24" s="101"/>
      <c r="AB24" s="170"/>
      <c r="AC24" s="170"/>
      <c r="AD24" s="406"/>
      <c r="AE24" s="93"/>
      <c r="AF24" s="157"/>
      <c r="AG24" s="109"/>
      <c r="AH24" s="101"/>
      <c r="AI24" s="170"/>
      <c r="AJ24" s="170"/>
    </row>
    <row r="25" spans="1:36" ht="16.5" customHeight="1">
      <c r="A25" s="425" t="s">
        <v>153</v>
      </c>
      <c r="B25" s="426" t="str">
        <f>月菜單!H13</f>
        <v>馬鈴薯濃湯</v>
      </c>
      <c r="C25" s="112" t="s">
        <v>147</v>
      </c>
      <c r="D25" s="113">
        <f t="shared" ref="D25:D29" si="14">E25/713*1000</f>
        <v>8.4151472650771382</v>
      </c>
      <c r="E25" s="114">
        <v>6</v>
      </c>
      <c r="F25" s="324"/>
      <c r="G25" s="101">
        <f>D25/55</f>
        <v>0.15300267754685706</v>
      </c>
      <c r="H25" s="105"/>
      <c r="I25" s="419" t="str">
        <f>月菜單!H14</f>
        <v>扁蒲肉絲湯</v>
      </c>
      <c r="J25" s="325" t="s">
        <v>242</v>
      </c>
      <c r="K25" s="113">
        <f t="shared" ref="K25:K26" si="15">L25/713*1000</f>
        <v>21.037868162692845</v>
      </c>
      <c r="L25" s="326">
        <v>15</v>
      </c>
      <c r="M25" s="327"/>
      <c r="N25" s="101"/>
      <c r="O25" s="105">
        <f>K25/100</f>
        <v>0.21037868162692847</v>
      </c>
      <c r="P25" s="407">
        <f>月菜單!H15</f>
        <v>0</v>
      </c>
      <c r="Q25" s="120"/>
      <c r="R25" s="113"/>
      <c r="S25" s="93"/>
      <c r="T25" s="90"/>
      <c r="U25" s="179"/>
      <c r="V25" s="105">
        <f>R25/100</f>
        <v>0</v>
      </c>
      <c r="W25" s="429" t="str">
        <f>月菜單!H16</f>
        <v>刺瓜龍骨湯</v>
      </c>
      <c r="X25" s="275" t="s">
        <v>194</v>
      </c>
      <c r="Y25" s="113">
        <f t="shared" ref="Y25:Y26" si="16">Z25/713*1000</f>
        <v>30.855539971949508</v>
      </c>
      <c r="Z25" s="328">
        <v>22</v>
      </c>
      <c r="AA25" s="179"/>
      <c r="AB25" s="101"/>
      <c r="AC25" s="105">
        <f>Y25/100</f>
        <v>0.30855539971949508</v>
      </c>
      <c r="AD25" s="429" t="str">
        <f>月菜單!H17</f>
        <v>綠豆銀耳湯</v>
      </c>
      <c r="AE25" s="325" t="s">
        <v>243</v>
      </c>
      <c r="AF25" s="113">
        <v>6</v>
      </c>
      <c r="AG25" s="119">
        <v>0.6</v>
      </c>
      <c r="AH25" s="101"/>
      <c r="AI25" s="179"/>
      <c r="AJ25" s="105">
        <f>AF25/100</f>
        <v>0.06</v>
      </c>
    </row>
    <row r="26" spans="1:36" ht="13.5" customHeight="1">
      <c r="A26" s="405"/>
      <c r="B26" s="427"/>
      <c r="C26" s="118" t="s">
        <v>131</v>
      </c>
      <c r="D26" s="113">
        <f t="shared" si="14"/>
        <v>21.037868162692845</v>
      </c>
      <c r="E26" s="278">
        <v>15</v>
      </c>
      <c r="F26" s="279"/>
      <c r="G26" s="100"/>
      <c r="H26" s="105">
        <f t="shared" ref="H26:H29" si="17">D26/100</f>
        <v>0.21037868162692847</v>
      </c>
      <c r="I26" s="405"/>
      <c r="J26" s="325" t="s">
        <v>125</v>
      </c>
      <c r="K26" s="113">
        <f t="shared" si="15"/>
        <v>8.4151472650771382</v>
      </c>
      <c r="L26" s="329">
        <v>6</v>
      </c>
      <c r="M26" s="101"/>
      <c r="N26" s="101">
        <f>K26/35</f>
        <v>0.24043277900220394</v>
      </c>
      <c r="O26" s="105"/>
      <c r="P26" s="405"/>
      <c r="Q26" s="120"/>
      <c r="R26" s="113"/>
      <c r="S26" s="93"/>
      <c r="T26" s="100"/>
      <c r="U26" s="101"/>
      <c r="V26" s="105"/>
      <c r="W26" s="430"/>
      <c r="X26" s="330" t="s">
        <v>207</v>
      </c>
      <c r="Y26" s="113">
        <f t="shared" si="16"/>
        <v>8.4151472650771382</v>
      </c>
      <c r="Z26" s="119">
        <v>6</v>
      </c>
      <c r="AA26" s="101"/>
      <c r="AB26" s="100"/>
      <c r="AC26" s="105"/>
      <c r="AD26" s="430"/>
      <c r="AE26" s="118" t="s">
        <v>244</v>
      </c>
      <c r="AF26" s="113">
        <f>AG26/713*1000</f>
        <v>16.830294530154276</v>
      </c>
      <c r="AG26" s="119">
        <v>12</v>
      </c>
      <c r="AH26" s="101">
        <f>AF26/25</f>
        <v>0.67321178120617109</v>
      </c>
      <c r="AI26" s="100"/>
      <c r="AJ26" s="105"/>
    </row>
    <row r="27" spans="1:36" ht="13.5" customHeight="1">
      <c r="A27" s="405"/>
      <c r="B27" s="427"/>
      <c r="C27" s="120" t="s">
        <v>135</v>
      </c>
      <c r="D27" s="113">
        <f t="shared" si="14"/>
        <v>11.220196353436185</v>
      </c>
      <c r="E27" s="93">
        <v>8</v>
      </c>
      <c r="F27" s="272"/>
      <c r="G27" s="101"/>
      <c r="H27" s="105">
        <f t="shared" si="17"/>
        <v>0.11220196353436185</v>
      </c>
      <c r="I27" s="405"/>
      <c r="J27" s="226"/>
      <c r="K27" s="135"/>
      <c r="L27" s="329"/>
      <c r="M27" s="90"/>
      <c r="N27" s="101"/>
      <c r="O27" s="105"/>
      <c r="P27" s="405"/>
      <c r="Q27" s="120"/>
      <c r="R27" s="113"/>
      <c r="S27" s="93"/>
      <c r="T27" s="91"/>
      <c r="U27" s="101">
        <f>R27/35</f>
        <v>0</v>
      </c>
      <c r="V27" s="105"/>
      <c r="W27" s="430"/>
      <c r="X27" s="120"/>
      <c r="Y27" s="113"/>
      <c r="Z27" s="93"/>
      <c r="AA27" s="90"/>
      <c r="AB27" s="101"/>
      <c r="AC27" s="105"/>
      <c r="AD27" s="430"/>
      <c r="AE27" s="118"/>
      <c r="AF27" s="113"/>
      <c r="AG27" s="119"/>
      <c r="AH27" s="101"/>
      <c r="AI27" s="101"/>
      <c r="AJ27" s="105"/>
    </row>
    <row r="28" spans="1:36" ht="13.5" customHeight="1">
      <c r="A28" s="405"/>
      <c r="B28" s="427"/>
      <c r="C28" s="155" t="s">
        <v>134</v>
      </c>
      <c r="D28" s="113">
        <f t="shared" si="14"/>
        <v>7.0126227208976157</v>
      </c>
      <c r="E28" s="93">
        <v>5</v>
      </c>
      <c r="F28" s="261"/>
      <c r="G28" s="101"/>
      <c r="H28" s="105">
        <f t="shared" si="17"/>
        <v>7.0126227208976155E-2</v>
      </c>
      <c r="I28" s="405"/>
      <c r="J28" s="118"/>
      <c r="K28" s="113"/>
      <c r="L28" s="157"/>
      <c r="M28" s="90"/>
      <c r="N28" s="261"/>
      <c r="O28" s="105"/>
      <c r="P28" s="405"/>
      <c r="Q28" s="120"/>
      <c r="R28" s="113"/>
      <c r="S28" s="93"/>
      <c r="T28" s="101"/>
      <c r="U28" s="182"/>
      <c r="V28" s="105"/>
      <c r="W28" s="430"/>
      <c r="X28" s="331"/>
      <c r="Y28" s="113"/>
      <c r="Z28" s="119"/>
      <c r="AA28" s="90"/>
      <c r="AB28" s="101"/>
      <c r="AC28" s="105"/>
      <c r="AD28" s="430"/>
      <c r="AE28" s="408"/>
      <c r="AF28" s="389"/>
      <c r="AG28" s="93"/>
      <c r="AH28" s="101"/>
      <c r="AI28" s="101"/>
      <c r="AJ28" s="105"/>
    </row>
    <row r="29" spans="1:36" ht="13.5" customHeight="1">
      <c r="A29" s="406"/>
      <c r="B29" s="428"/>
      <c r="C29" s="155" t="s">
        <v>236</v>
      </c>
      <c r="D29" s="113">
        <f t="shared" si="14"/>
        <v>4.2075736325385691</v>
      </c>
      <c r="E29" s="93">
        <v>3</v>
      </c>
      <c r="F29" s="261"/>
      <c r="G29" s="100"/>
      <c r="H29" s="105">
        <f t="shared" si="17"/>
        <v>4.2075736325385693E-2</v>
      </c>
      <c r="I29" s="406"/>
      <c r="J29" s="188" t="s">
        <v>159</v>
      </c>
      <c r="K29" s="189"/>
      <c r="L29" s="190">
        <v>1</v>
      </c>
      <c r="M29" s="101"/>
      <c r="N29" s="296"/>
      <c r="O29" s="105">
        <f>K29/100</f>
        <v>0</v>
      </c>
      <c r="P29" s="406"/>
      <c r="Q29" s="188" t="s">
        <v>159</v>
      </c>
      <c r="R29" s="189"/>
      <c r="S29" s="190">
        <v>0.4</v>
      </c>
      <c r="T29" s="101"/>
      <c r="U29" s="100"/>
      <c r="V29" s="105"/>
      <c r="W29" s="431"/>
      <c r="X29" s="188" t="s">
        <v>159</v>
      </c>
      <c r="Y29" s="189"/>
      <c r="Z29" s="190">
        <v>1</v>
      </c>
      <c r="AA29" s="101"/>
      <c r="AB29" s="100"/>
      <c r="AC29" s="105"/>
      <c r="AD29" s="431"/>
      <c r="AE29" s="188" t="s">
        <v>159</v>
      </c>
      <c r="AF29" s="189"/>
      <c r="AG29" s="190">
        <v>1</v>
      </c>
      <c r="AH29" s="101"/>
      <c r="AI29" s="100"/>
      <c r="AJ29" s="105"/>
    </row>
    <row r="30" spans="1:36" ht="13.5" customHeight="1">
      <c r="A30" s="410" t="s">
        <v>40</v>
      </c>
      <c r="B30" s="389"/>
      <c r="C30" s="262" t="s">
        <v>159</v>
      </c>
      <c r="D30" s="263"/>
      <c r="E30" s="264">
        <v>1</v>
      </c>
      <c r="F30" s="101"/>
      <c r="G30" s="196"/>
      <c r="H30" s="196"/>
      <c r="I30" s="93" t="s">
        <v>40</v>
      </c>
      <c r="J30" s="332"/>
      <c r="K30" s="333"/>
      <c r="M30" s="101"/>
      <c r="N30" s="196"/>
      <c r="O30" s="196"/>
      <c r="P30" s="93" t="s">
        <v>40</v>
      </c>
      <c r="Q30" s="334" t="str">
        <f>月菜單!I15</f>
        <v>水果</v>
      </c>
      <c r="R30" s="335" t="s">
        <v>214</v>
      </c>
      <c r="S30" s="93"/>
      <c r="T30" s="101"/>
      <c r="U30" s="196"/>
      <c r="V30" s="196"/>
      <c r="W30" s="93" t="s">
        <v>40</v>
      </c>
      <c r="X30" s="198" t="str">
        <f>月菜單!I16</f>
        <v>ATP豆漿</v>
      </c>
      <c r="Y30" s="114"/>
      <c r="Z30" s="336" t="s">
        <v>214</v>
      </c>
      <c r="AA30" s="101"/>
      <c r="AB30" s="196"/>
      <c r="AC30" s="196"/>
      <c r="AD30" s="93" t="s">
        <v>40</v>
      </c>
      <c r="AE30" s="114"/>
      <c r="AF30" s="114"/>
      <c r="AG30" s="93"/>
      <c r="AH30" s="101"/>
      <c r="AI30" s="196"/>
      <c r="AJ30" s="196"/>
    </row>
    <row r="31" spans="1:36" ht="13.5" customHeight="1">
      <c r="A31" s="410" t="s">
        <v>161</v>
      </c>
      <c r="B31" s="389"/>
      <c r="C31" s="93"/>
      <c r="D31" s="114"/>
      <c r="E31" s="93"/>
      <c r="F31" s="201"/>
      <c r="G31" s="201"/>
      <c r="H31" s="202"/>
      <c r="I31" s="93" t="s">
        <v>161</v>
      </c>
      <c r="J31" s="93"/>
      <c r="K31" s="114"/>
      <c r="L31" s="93"/>
      <c r="M31" s="201"/>
      <c r="N31" s="201"/>
      <c r="O31" s="202"/>
      <c r="P31" s="93" t="s">
        <v>161</v>
      </c>
      <c r="Q31" s="337"/>
      <c r="R31" s="337"/>
      <c r="S31" s="338"/>
      <c r="T31" s="201"/>
      <c r="U31" s="201"/>
      <c r="V31" s="202"/>
      <c r="W31" s="93" t="s">
        <v>161</v>
      </c>
      <c r="X31" s="114"/>
      <c r="Y31" s="114"/>
      <c r="Z31" s="93"/>
      <c r="AA31" s="201"/>
      <c r="AB31" s="201"/>
      <c r="AC31" s="202"/>
      <c r="AD31" s="93" t="s">
        <v>161</v>
      </c>
      <c r="AE31" s="93"/>
      <c r="AF31" s="114"/>
      <c r="AG31" s="93"/>
      <c r="AH31" s="201"/>
      <c r="AI31" s="201"/>
      <c r="AJ31" s="202"/>
    </row>
    <row r="32" spans="1:36" ht="16.5" customHeight="1">
      <c r="A32" s="423" t="s">
        <v>162</v>
      </c>
      <c r="B32" s="409" t="s">
        <v>163</v>
      </c>
      <c r="C32" s="389"/>
      <c r="D32" s="231">
        <v>3</v>
      </c>
      <c r="E32" s="287">
        <f>D32*45</f>
        <v>135</v>
      </c>
      <c r="F32" s="201"/>
      <c r="G32" s="201"/>
      <c r="H32" s="201"/>
      <c r="I32" s="409" t="s">
        <v>163</v>
      </c>
      <c r="J32" s="389"/>
      <c r="K32" s="231">
        <v>3</v>
      </c>
      <c r="L32" s="287">
        <f>K32*45</f>
        <v>135</v>
      </c>
      <c r="M32" s="201"/>
      <c r="N32" s="201"/>
      <c r="O32" s="201"/>
      <c r="P32" s="409" t="s">
        <v>163</v>
      </c>
      <c r="Q32" s="389"/>
      <c r="R32" s="231">
        <v>3</v>
      </c>
      <c r="S32" s="287">
        <f>R32*45</f>
        <v>135</v>
      </c>
      <c r="T32" s="201"/>
      <c r="U32" s="201"/>
      <c r="V32" s="201"/>
      <c r="W32" s="409" t="s">
        <v>163</v>
      </c>
      <c r="X32" s="389"/>
      <c r="Y32" s="231">
        <v>3</v>
      </c>
      <c r="Z32" s="287">
        <f>Y32*45</f>
        <v>135</v>
      </c>
      <c r="AA32" s="201"/>
      <c r="AB32" s="201"/>
      <c r="AC32" s="201"/>
      <c r="AD32" s="409" t="s">
        <v>163</v>
      </c>
      <c r="AE32" s="389"/>
      <c r="AF32" s="231">
        <v>3</v>
      </c>
      <c r="AG32" s="287">
        <f>AF32*45</f>
        <v>135</v>
      </c>
      <c r="AH32" s="201"/>
      <c r="AI32" s="201"/>
      <c r="AJ32" s="201"/>
    </row>
    <row r="33" spans="1:39" ht="16.5" customHeight="1">
      <c r="A33" s="405"/>
      <c r="B33" s="207" t="s">
        <v>164</v>
      </c>
      <c r="C33" s="207"/>
      <c r="D33" s="211">
        <f>SUM(F5:F29)</f>
        <v>4.5</v>
      </c>
      <c r="E33" s="288">
        <f>D33*70</f>
        <v>315</v>
      </c>
      <c r="F33" s="213"/>
      <c r="G33" s="213"/>
      <c r="H33" s="213"/>
      <c r="I33" s="207" t="s">
        <v>164</v>
      </c>
      <c r="J33" s="207"/>
      <c r="K33" s="211">
        <f>SUM(M5:M29)</f>
        <v>4.8506311360448811</v>
      </c>
      <c r="L33" s="288">
        <f>K33*70</f>
        <v>339.54417952314168</v>
      </c>
      <c r="M33" s="213"/>
      <c r="N33" s="213"/>
      <c r="O33" s="213"/>
      <c r="P33" s="207" t="s">
        <v>164</v>
      </c>
      <c r="Q33" s="207"/>
      <c r="R33" s="211">
        <f>SUM(T5:T29)</f>
        <v>4.5</v>
      </c>
      <c r="S33" s="288">
        <f>R33*70</f>
        <v>315</v>
      </c>
      <c r="T33" s="213"/>
      <c r="U33" s="213"/>
      <c r="V33" s="213"/>
      <c r="W33" s="207" t="s">
        <v>164</v>
      </c>
      <c r="X33" s="207"/>
      <c r="Y33" s="211">
        <f>SUM(AA5:AA29)</f>
        <v>4.5</v>
      </c>
      <c r="Z33" s="288">
        <f>Y33*70</f>
        <v>315</v>
      </c>
      <c r="AA33" s="213"/>
      <c r="AB33" s="213"/>
      <c r="AC33" s="213"/>
      <c r="AD33" s="207" t="s">
        <v>164</v>
      </c>
      <c r="AE33" s="207"/>
      <c r="AF33" s="211">
        <f>SUM(AH5:AH29)</f>
        <v>5.1732117812061711</v>
      </c>
      <c r="AG33" s="288">
        <f>AF33*70</f>
        <v>362.12482468443199</v>
      </c>
      <c r="AH33" s="213"/>
      <c r="AI33" s="213"/>
      <c r="AJ33" s="213"/>
    </row>
    <row r="34" spans="1:39" ht="13.5" customHeight="1">
      <c r="A34" s="405"/>
      <c r="B34" s="207" t="s">
        <v>165</v>
      </c>
      <c r="C34" s="207"/>
      <c r="D34" s="211">
        <f>SUM(G5:G31)</f>
        <v>2.2928544106664721</v>
      </c>
      <c r="E34" s="288">
        <f>D34*75</f>
        <v>171.9640807999854</v>
      </c>
      <c r="F34" s="216"/>
      <c r="G34" s="216"/>
      <c r="H34" s="216"/>
      <c r="I34" s="207" t="s">
        <v>165</v>
      </c>
      <c r="J34" s="207"/>
      <c r="K34" s="211">
        <f>SUM(N5:N31)</f>
        <v>2.0594570226407529</v>
      </c>
      <c r="L34" s="288">
        <f>K34*75</f>
        <v>154.45927669805647</v>
      </c>
      <c r="M34" s="216"/>
      <c r="N34" s="216"/>
      <c r="O34" s="216"/>
      <c r="P34" s="207" t="s">
        <v>165</v>
      </c>
      <c r="Q34" s="207"/>
      <c r="R34" s="211">
        <f>SUM(U5:U31)</f>
        <v>2.2997759603650207</v>
      </c>
      <c r="S34" s="288">
        <f>R34*75</f>
        <v>172.48319702737655</v>
      </c>
      <c r="T34" s="216"/>
      <c r="U34" s="216"/>
      <c r="V34" s="216"/>
      <c r="W34" s="207" t="s">
        <v>165</v>
      </c>
      <c r="X34" s="207"/>
      <c r="Y34" s="211">
        <f>SUM(AB5:AB31)</f>
        <v>2.7333973880257187</v>
      </c>
      <c r="Z34" s="288">
        <f>Y34*75</f>
        <v>205.0048041019289</v>
      </c>
      <c r="AA34" s="216"/>
      <c r="AB34" s="216"/>
      <c r="AC34" s="216"/>
      <c r="AD34" s="207" t="s">
        <v>165</v>
      </c>
      <c r="AE34" s="207"/>
      <c r="AF34" s="211">
        <f>SUM(AI5:AI31)</f>
        <v>2.5753856942496496</v>
      </c>
      <c r="AG34" s="288">
        <f>AF34*75</f>
        <v>193.15392706872373</v>
      </c>
      <c r="AH34" s="216"/>
      <c r="AI34" s="216"/>
      <c r="AJ34" s="216"/>
    </row>
    <row r="35" spans="1:39" ht="13.5" customHeight="1">
      <c r="A35" s="405"/>
      <c r="B35" s="207" t="s">
        <v>166</v>
      </c>
      <c r="C35" s="207"/>
      <c r="D35" s="211">
        <f>SUM(H5:H29)</f>
        <v>1.9354838709677418</v>
      </c>
      <c r="E35" s="288">
        <f>D35*25</f>
        <v>48.387096774193544</v>
      </c>
      <c r="F35" s="218"/>
      <c r="G35" s="218"/>
      <c r="H35" s="218"/>
      <c r="I35" s="207" t="s">
        <v>166</v>
      </c>
      <c r="J35" s="207"/>
      <c r="K35" s="211">
        <f>SUM(O5:O29)</f>
        <v>1.5708274894810657</v>
      </c>
      <c r="L35" s="288">
        <f>K35*25</f>
        <v>39.270687237026642</v>
      </c>
      <c r="M35" s="218"/>
      <c r="N35" s="218"/>
      <c r="O35" s="218"/>
      <c r="P35" s="207" t="s">
        <v>166</v>
      </c>
      <c r="Q35" s="207"/>
      <c r="R35" s="211">
        <f>SUM(V5:V29)</f>
        <v>1.0238429172510519</v>
      </c>
      <c r="S35" s="288">
        <f>R35*25</f>
        <v>25.596072931276296</v>
      </c>
      <c r="T35" s="218"/>
      <c r="U35" s="218"/>
      <c r="V35" s="218"/>
      <c r="W35" s="207" t="s">
        <v>166</v>
      </c>
      <c r="X35" s="207"/>
      <c r="Y35" s="211">
        <f>SUM(AC5:AC29)</f>
        <v>1.5988779803646564</v>
      </c>
      <c r="Z35" s="288">
        <f>Y35*25</f>
        <v>39.971949509116413</v>
      </c>
      <c r="AA35" s="218"/>
      <c r="AB35" s="218"/>
      <c r="AC35" s="218"/>
      <c r="AD35" s="207" t="s">
        <v>166</v>
      </c>
      <c r="AE35" s="207"/>
      <c r="AF35" s="211">
        <f>SUM(AJ5:AJ29)</f>
        <v>1.6246163093568424</v>
      </c>
      <c r="AG35" s="288">
        <f>AF35*25</f>
        <v>40.61540773392106</v>
      </c>
      <c r="AH35" s="218"/>
      <c r="AI35" s="218"/>
      <c r="AJ35" s="218"/>
    </row>
    <row r="36" spans="1:39" ht="13.5" customHeight="1">
      <c r="A36" s="405"/>
      <c r="B36" s="207" t="s">
        <v>167</v>
      </c>
      <c r="C36" s="207"/>
      <c r="D36" s="230">
        <v>0</v>
      </c>
      <c r="E36" s="288">
        <f>D36*60</f>
        <v>0</v>
      </c>
      <c r="F36" s="218"/>
      <c r="G36" s="218"/>
      <c r="H36" s="218"/>
      <c r="I36" s="207" t="s">
        <v>167</v>
      </c>
      <c r="J36" s="207"/>
      <c r="K36" s="230">
        <v>0</v>
      </c>
      <c r="L36" s="288">
        <f>K36*60</f>
        <v>0</v>
      </c>
      <c r="M36" s="218"/>
      <c r="N36" s="218"/>
      <c r="O36" s="218"/>
      <c r="P36" s="207" t="s">
        <v>167</v>
      </c>
      <c r="Q36" s="207"/>
      <c r="R36" s="230">
        <v>1</v>
      </c>
      <c r="S36" s="288">
        <f>R36*60</f>
        <v>60</v>
      </c>
      <c r="T36" s="218"/>
      <c r="U36" s="218"/>
      <c r="V36" s="218"/>
      <c r="W36" s="207" t="s">
        <v>167</v>
      </c>
      <c r="X36" s="207"/>
      <c r="Y36" s="230">
        <v>0</v>
      </c>
      <c r="Z36" s="288">
        <f>Y36*60</f>
        <v>0</v>
      </c>
      <c r="AA36" s="218"/>
      <c r="AB36" s="218"/>
      <c r="AC36" s="218"/>
      <c r="AD36" s="207" t="s">
        <v>167</v>
      </c>
      <c r="AE36" s="207"/>
      <c r="AF36" s="230">
        <v>0</v>
      </c>
      <c r="AG36" s="288">
        <f>AF36*60</f>
        <v>0</v>
      </c>
      <c r="AH36" s="218"/>
      <c r="AI36" s="218"/>
      <c r="AJ36" s="218"/>
    </row>
    <row r="37" spans="1:39" ht="13.5" customHeight="1">
      <c r="A37" s="406"/>
      <c r="B37" s="220" t="s">
        <v>168</v>
      </c>
      <c r="C37" s="220"/>
      <c r="D37" s="74">
        <v>0</v>
      </c>
      <c r="E37" s="288">
        <f>D37*120</f>
        <v>0</v>
      </c>
      <c r="F37" s="125"/>
      <c r="G37" s="125"/>
      <c r="H37" s="125"/>
      <c r="I37" s="220" t="s">
        <v>168</v>
      </c>
      <c r="J37" s="220"/>
      <c r="K37" s="74">
        <v>0</v>
      </c>
      <c r="L37" s="288">
        <f>K37*75</f>
        <v>0</v>
      </c>
      <c r="M37" s="125"/>
      <c r="N37" s="125"/>
      <c r="O37" s="125"/>
      <c r="P37" s="220" t="s">
        <v>168</v>
      </c>
      <c r="Q37" s="220"/>
      <c r="R37" s="74">
        <v>0</v>
      </c>
      <c r="S37" s="288">
        <f>R37*120</f>
        <v>0</v>
      </c>
      <c r="T37" s="125"/>
      <c r="U37" s="125"/>
      <c r="V37" s="125"/>
      <c r="W37" s="220" t="s">
        <v>168</v>
      </c>
      <c r="X37" s="220"/>
      <c r="Y37" s="74">
        <v>1</v>
      </c>
      <c r="Z37" s="288">
        <f>Y37*120</f>
        <v>120</v>
      </c>
      <c r="AA37" s="125"/>
      <c r="AB37" s="125"/>
      <c r="AC37" s="125"/>
      <c r="AD37" s="220" t="s">
        <v>168</v>
      </c>
      <c r="AE37" s="220"/>
      <c r="AF37" s="74">
        <v>0</v>
      </c>
      <c r="AG37" s="288">
        <f>AF37*120</f>
        <v>0</v>
      </c>
      <c r="AH37" s="125"/>
      <c r="AI37" s="125"/>
      <c r="AJ37" s="125"/>
    </row>
    <row r="38" spans="1:39" ht="13.5" customHeight="1">
      <c r="A38" s="289"/>
      <c r="B38" s="409" t="s">
        <v>169</v>
      </c>
      <c r="C38" s="389"/>
      <c r="D38" s="290"/>
      <c r="E38" s="288">
        <f>SUM(E32:E37)</f>
        <v>670.35117757417891</v>
      </c>
      <c r="F38" s="125"/>
      <c r="G38" s="125"/>
      <c r="H38" s="125"/>
      <c r="I38" s="409" t="s">
        <v>169</v>
      </c>
      <c r="J38" s="389"/>
      <c r="K38" s="291"/>
      <c r="L38" s="288">
        <f>SUM(L32:L37)</f>
        <v>668.27414345822478</v>
      </c>
      <c r="M38" s="125"/>
      <c r="N38" s="125"/>
      <c r="O38" s="125"/>
      <c r="P38" s="409" t="s">
        <v>169</v>
      </c>
      <c r="Q38" s="389"/>
      <c r="R38" s="291"/>
      <c r="S38" s="288">
        <f>SUM(S32:S37)</f>
        <v>708.07926995865273</v>
      </c>
      <c r="T38" s="125"/>
      <c r="U38" s="125"/>
      <c r="V38" s="125"/>
      <c r="W38" s="409" t="s">
        <v>169</v>
      </c>
      <c r="X38" s="389"/>
      <c r="Y38" s="291"/>
      <c r="Z38" s="288">
        <f>SUM(Z32:Z37)</f>
        <v>814.9767536110453</v>
      </c>
      <c r="AA38" s="125"/>
      <c r="AB38" s="125"/>
      <c r="AC38" s="125"/>
      <c r="AD38" s="409" t="s">
        <v>169</v>
      </c>
      <c r="AE38" s="389"/>
      <c r="AF38" s="291"/>
      <c r="AG38" s="288">
        <f>SUM(AG32:AG36)</f>
        <v>730.89415948707676</v>
      </c>
      <c r="AH38" s="125"/>
      <c r="AI38" s="125"/>
      <c r="AJ38" s="125"/>
      <c r="AK38" s="226"/>
      <c r="AL38" s="226"/>
      <c r="AM38" s="226"/>
    </row>
    <row r="39" spans="1:39" ht="13.5" customHeight="1">
      <c r="A39" s="420" t="s">
        <v>170</v>
      </c>
      <c r="B39" s="391"/>
      <c r="C39" s="391"/>
      <c r="D39" s="391"/>
      <c r="E39" s="391"/>
      <c r="F39" s="391"/>
      <c r="G39" s="391"/>
      <c r="H39" s="391"/>
      <c r="I39" s="391"/>
      <c r="J39" s="391"/>
      <c r="K39" s="391"/>
      <c r="L39" s="391"/>
      <c r="M39" s="391"/>
      <c r="N39" s="391"/>
      <c r="O39" s="391"/>
      <c r="P39" s="391"/>
      <c r="Q39" s="391"/>
      <c r="R39" s="391"/>
      <c r="S39" s="391"/>
      <c r="T39" s="391"/>
      <c r="U39" s="391"/>
      <c r="V39" s="391"/>
      <c r="W39" s="391"/>
      <c r="X39" s="391"/>
      <c r="Y39" s="391"/>
      <c r="Z39" s="391"/>
      <c r="AA39" s="391"/>
      <c r="AB39" s="391"/>
      <c r="AC39" s="391"/>
      <c r="AD39" s="391"/>
      <c r="AE39" s="391"/>
      <c r="AF39" s="391"/>
      <c r="AG39" s="391"/>
      <c r="AH39" s="229"/>
      <c r="AI39" s="229"/>
      <c r="AJ39" s="229"/>
      <c r="AK39" s="227"/>
      <c r="AL39" s="227"/>
      <c r="AM39" s="227"/>
    </row>
    <row r="40" spans="1:39" ht="13.5" customHeight="1">
      <c r="A40" s="421" t="s">
        <v>245</v>
      </c>
      <c r="B40" s="383"/>
      <c r="C40" s="383"/>
      <c r="D40" s="383"/>
      <c r="E40" s="383"/>
      <c r="F40" s="383"/>
      <c r="G40" s="383"/>
      <c r="H40" s="383"/>
      <c r="I40" s="383"/>
      <c r="J40" s="383"/>
      <c r="K40" s="383"/>
      <c r="L40" s="384"/>
      <c r="M40" s="228"/>
      <c r="N40" s="228"/>
      <c r="O40" s="228"/>
      <c r="T40" s="228"/>
      <c r="U40" s="228"/>
      <c r="V40" s="228"/>
      <c r="AA40" s="228"/>
      <c r="AB40" s="228"/>
      <c r="AC40" s="228"/>
      <c r="AH40" s="228"/>
      <c r="AI40" s="228"/>
      <c r="AJ40" s="228"/>
    </row>
    <row r="41" spans="1:39" ht="13.5" customHeight="1">
      <c r="F41" s="228"/>
      <c r="G41" s="228"/>
      <c r="H41" s="228"/>
      <c r="M41" s="228"/>
      <c r="N41" s="228"/>
      <c r="O41" s="228"/>
      <c r="T41" s="228"/>
      <c r="U41" s="228"/>
      <c r="V41" s="228"/>
      <c r="AA41" s="228"/>
      <c r="AB41" s="228"/>
      <c r="AC41" s="228"/>
      <c r="AH41" s="228"/>
      <c r="AI41" s="228"/>
      <c r="AJ41" s="228"/>
    </row>
    <row r="42" spans="1:39" ht="13.5" customHeight="1">
      <c r="F42" s="228"/>
      <c r="G42" s="228"/>
      <c r="H42" s="228"/>
      <c r="M42" s="228"/>
      <c r="N42" s="228"/>
      <c r="O42" s="228"/>
      <c r="T42" s="228"/>
      <c r="U42" s="228"/>
      <c r="V42" s="228"/>
      <c r="AA42" s="228"/>
      <c r="AB42" s="228"/>
      <c r="AC42" s="228"/>
      <c r="AH42" s="228"/>
      <c r="AI42" s="228"/>
      <c r="AJ42" s="228"/>
    </row>
    <row r="43" spans="1:39" ht="13.5" customHeight="1">
      <c r="F43" s="228"/>
      <c r="G43" s="228"/>
      <c r="H43" s="228"/>
      <c r="M43" s="228"/>
      <c r="N43" s="228"/>
      <c r="O43" s="228"/>
      <c r="T43" s="228"/>
      <c r="U43" s="228"/>
      <c r="V43" s="228"/>
      <c r="AA43" s="228"/>
      <c r="AB43" s="228"/>
      <c r="AC43" s="228"/>
      <c r="AH43" s="228"/>
      <c r="AI43" s="228"/>
      <c r="AJ43" s="228"/>
    </row>
    <row r="44" spans="1:39" ht="13.5" customHeight="1">
      <c r="F44" s="228"/>
      <c r="G44" s="228"/>
      <c r="H44" s="228"/>
      <c r="M44" s="228"/>
      <c r="N44" s="228"/>
      <c r="O44" s="228"/>
      <c r="T44" s="228"/>
      <c r="U44" s="228"/>
      <c r="V44" s="228"/>
      <c r="AA44" s="228"/>
      <c r="AB44" s="228"/>
      <c r="AC44" s="228"/>
      <c r="AH44" s="228"/>
      <c r="AI44" s="228"/>
      <c r="AJ44" s="228"/>
    </row>
    <row r="45" spans="1:39" ht="13.5" customHeight="1">
      <c r="F45" s="228"/>
      <c r="G45" s="228"/>
      <c r="H45" s="228"/>
      <c r="M45" s="228"/>
      <c r="N45" s="228"/>
      <c r="O45" s="228"/>
      <c r="T45" s="228"/>
      <c r="U45" s="228"/>
      <c r="V45" s="228"/>
      <c r="AA45" s="228"/>
      <c r="AB45" s="228"/>
      <c r="AC45" s="228"/>
      <c r="AH45" s="228"/>
      <c r="AI45" s="228"/>
      <c r="AJ45" s="228"/>
    </row>
    <row r="46" spans="1:39" ht="13.5" customHeight="1">
      <c r="F46" s="228"/>
      <c r="G46" s="228"/>
      <c r="H46" s="228"/>
      <c r="M46" s="228"/>
      <c r="N46" s="228"/>
      <c r="O46" s="228"/>
      <c r="T46" s="228"/>
      <c r="U46" s="228"/>
      <c r="V46" s="228"/>
      <c r="AA46" s="228"/>
      <c r="AB46" s="228"/>
      <c r="AC46" s="228"/>
      <c r="AH46" s="228"/>
      <c r="AI46" s="228"/>
      <c r="AJ46" s="228"/>
    </row>
    <row r="47" spans="1:39" ht="13.5" customHeight="1">
      <c r="F47" s="228"/>
      <c r="G47" s="228"/>
      <c r="H47" s="228"/>
      <c r="M47" s="228"/>
      <c r="N47" s="228"/>
      <c r="O47" s="228"/>
      <c r="T47" s="228"/>
      <c r="U47" s="228"/>
      <c r="V47" s="228"/>
      <c r="AA47" s="228"/>
      <c r="AB47" s="228"/>
      <c r="AC47" s="228"/>
      <c r="AH47" s="228"/>
      <c r="AI47" s="228"/>
      <c r="AJ47" s="228"/>
    </row>
    <row r="48" spans="1:39" ht="13.5" customHeight="1">
      <c r="F48" s="228"/>
      <c r="G48" s="228"/>
      <c r="H48" s="228"/>
      <c r="M48" s="228"/>
      <c r="N48" s="228"/>
      <c r="O48" s="228"/>
      <c r="T48" s="228"/>
      <c r="U48" s="228"/>
      <c r="V48" s="228"/>
      <c r="AA48" s="228"/>
      <c r="AB48" s="228"/>
      <c r="AC48" s="228"/>
      <c r="AH48" s="228"/>
      <c r="AI48" s="228"/>
      <c r="AJ48" s="228"/>
    </row>
    <row r="49" spans="6:36" ht="13.5" customHeight="1">
      <c r="F49" s="228"/>
      <c r="G49" s="228"/>
      <c r="H49" s="228"/>
      <c r="M49" s="228"/>
      <c r="N49" s="228"/>
      <c r="O49" s="228"/>
      <c r="T49" s="228"/>
      <c r="U49" s="228"/>
      <c r="V49" s="228"/>
      <c r="AA49" s="228"/>
      <c r="AB49" s="228"/>
      <c r="AC49" s="228"/>
      <c r="AH49" s="228"/>
      <c r="AI49" s="228"/>
      <c r="AJ49" s="228"/>
    </row>
    <row r="50" spans="6:36" ht="13.5" customHeight="1">
      <c r="F50" s="228"/>
      <c r="G50" s="228"/>
      <c r="H50" s="228"/>
      <c r="M50" s="228"/>
      <c r="N50" s="228"/>
      <c r="O50" s="228"/>
      <c r="T50" s="228"/>
      <c r="U50" s="228"/>
      <c r="V50" s="228"/>
      <c r="AA50" s="228"/>
      <c r="AB50" s="228"/>
      <c r="AC50" s="228"/>
      <c r="AH50" s="228"/>
      <c r="AI50" s="228"/>
      <c r="AJ50" s="228"/>
    </row>
    <row r="51" spans="6:36" ht="13.5" customHeight="1">
      <c r="F51" s="228"/>
      <c r="G51" s="228"/>
      <c r="H51" s="228"/>
      <c r="M51" s="228"/>
      <c r="N51" s="228"/>
      <c r="O51" s="228"/>
      <c r="T51" s="228"/>
      <c r="U51" s="228"/>
      <c r="V51" s="228"/>
      <c r="AA51" s="228"/>
      <c r="AB51" s="228"/>
      <c r="AC51" s="228"/>
      <c r="AH51" s="228"/>
      <c r="AI51" s="228"/>
      <c r="AJ51" s="228"/>
    </row>
    <row r="52" spans="6:36" ht="13.5" customHeight="1">
      <c r="F52" s="228"/>
      <c r="G52" s="228"/>
      <c r="H52" s="228"/>
      <c r="M52" s="228"/>
      <c r="N52" s="228"/>
      <c r="O52" s="228"/>
      <c r="T52" s="228"/>
      <c r="U52" s="228"/>
      <c r="V52" s="228"/>
      <c r="AA52" s="228"/>
      <c r="AB52" s="228"/>
      <c r="AC52" s="228"/>
      <c r="AH52" s="228"/>
      <c r="AI52" s="228"/>
      <c r="AJ52" s="228"/>
    </row>
    <row r="53" spans="6:36" ht="13.5" customHeight="1">
      <c r="F53" s="228"/>
      <c r="G53" s="228"/>
      <c r="H53" s="228"/>
      <c r="M53" s="228"/>
      <c r="N53" s="228"/>
      <c r="O53" s="228"/>
      <c r="T53" s="228"/>
      <c r="U53" s="228"/>
      <c r="V53" s="228"/>
      <c r="AA53" s="228"/>
      <c r="AB53" s="228"/>
      <c r="AC53" s="228"/>
      <c r="AH53" s="228"/>
      <c r="AI53" s="228"/>
      <c r="AJ53" s="228"/>
    </row>
    <row r="54" spans="6:36" ht="13.5" customHeight="1">
      <c r="F54" s="228"/>
      <c r="G54" s="228"/>
      <c r="H54" s="228"/>
      <c r="M54" s="228"/>
      <c r="N54" s="228"/>
      <c r="O54" s="228"/>
      <c r="T54" s="228"/>
      <c r="U54" s="228"/>
      <c r="V54" s="228"/>
      <c r="AA54" s="228"/>
      <c r="AB54" s="228"/>
      <c r="AC54" s="228"/>
      <c r="AH54" s="228"/>
      <c r="AI54" s="228"/>
      <c r="AJ54" s="228"/>
    </row>
    <row r="55" spans="6:36" ht="13.5" customHeight="1">
      <c r="F55" s="228"/>
      <c r="G55" s="228"/>
      <c r="H55" s="228"/>
      <c r="M55" s="228"/>
      <c r="N55" s="228"/>
      <c r="O55" s="228"/>
      <c r="T55" s="228"/>
      <c r="U55" s="228"/>
      <c r="V55" s="228"/>
      <c r="AA55" s="228"/>
      <c r="AB55" s="228"/>
      <c r="AC55" s="228"/>
      <c r="AH55" s="228"/>
      <c r="AI55" s="228"/>
      <c r="AJ55" s="228"/>
    </row>
    <row r="56" spans="6:36" ht="13.5" customHeight="1">
      <c r="F56" s="228"/>
      <c r="G56" s="228"/>
      <c r="H56" s="228"/>
      <c r="M56" s="228"/>
      <c r="N56" s="228"/>
      <c r="O56" s="228"/>
      <c r="T56" s="228"/>
      <c r="U56" s="228"/>
      <c r="V56" s="228"/>
      <c r="AA56" s="228"/>
      <c r="AB56" s="228"/>
      <c r="AC56" s="228"/>
      <c r="AH56" s="228"/>
      <c r="AI56" s="228"/>
      <c r="AJ56" s="228"/>
    </row>
    <row r="57" spans="6:36" ht="13.5" customHeight="1">
      <c r="F57" s="228"/>
      <c r="G57" s="228"/>
      <c r="H57" s="228"/>
      <c r="M57" s="228"/>
      <c r="N57" s="228"/>
      <c r="O57" s="228"/>
      <c r="T57" s="228"/>
      <c r="U57" s="228"/>
      <c r="V57" s="228"/>
      <c r="AA57" s="228"/>
      <c r="AB57" s="228"/>
      <c r="AC57" s="228"/>
      <c r="AH57" s="228"/>
      <c r="AI57" s="228"/>
      <c r="AJ57" s="228"/>
    </row>
    <row r="58" spans="6:36" ht="13.5" customHeight="1">
      <c r="F58" s="228"/>
      <c r="G58" s="228"/>
      <c r="H58" s="228"/>
      <c r="M58" s="228"/>
      <c r="N58" s="228"/>
      <c r="O58" s="228"/>
      <c r="T58" s="228"/>
      <c r="U58" s="228"/>
      <c r="V58" s="228"/>
      <c r="AA58" s="228"/>
      <c r="AB58" s="228"/>
      <c r="AC58" s="228"/>
      <c r="AH58" s="228"/>
      <c r="AI58" s="228"/>
      <c r="AJ58" s="228"/>
    </row>
    <row r="59" spans="6:36" ht="13.5" customHeight="1">
      <c r="F59" s="228"/>
      <c r="G59" s="228"/>
      <c r="H59" s="228"/>
      <c r="M59" s="228"/>
      <c r="N59" s="228"/>
      <c r="O59" s="228"/>
      <c r="T59" s="228"/>
      <c r="U59" s="228"/>
      <c r="V59" s="228"/>
      <c r="AA59" s="228"/>
      <c r="AB59" s="228"/>
      <c r="AC59" s="228"/>
      <c r="AH59" s="228"/>
      <c r="AI59" s="228"/>
      <c r="AJ59" s="228"/>
    </row>
    <row r="60" spans="6:36" ht="13.5" customHeight="1">
      <c r="F60" s="228"/>
      <c r="G60" s="228"/>
      <c r="H60" s="228"/>
      <c r="M60" s="228"/>
      <c r="N60" s="228"/>
      <c r="O60" s="228"/>
      <c r="T60" s="228"/>
      <c r="U60" s="228"/>
      <c r="V60" s="228"/>
      <c r="AA60" s="228"/>
      <c r="AB60" s="228"/>
      <c r="AC60" s="228"/>
      <c r="AH60" s="228"/>
      <c r="AI60" s="228"/>
      <c r="AJ60" s="228"/>
    </row>
    <row r="61" spans="6:36" ht="13.5" customHeight="1">
      <c r="F61" s="228"/>
      <c r="G61" s="228"/>
      <c r="H61" s="228"/>
      <c r="M61" s="228"/>
      <c r="N61" s="228"/>
      <c r="O61" s="228"/>
      <c r="T61" s="228"/>
      <c r="U61" s="228"/>
      <c r="V61" s="228"/>
      <c r="AA61" s="228"/>
      <c r="AB61" s="228"/>
      <c r="AC61" s="228"/>
      <c r="AH61" s="228"/>
      <c r="AI61" s="228"/>
      <c r="AJ61" s="228"/>
    </row>
    <row r="62" spans="6:36" ht="13.5" customHeight="1">
      <c r="F62" s="228"/>
      <c r="G62" s="228"/>
      <c r="H62" s="228"/>
      <c r="M62" s="228"/>
      <c r="N62" s="228"/>
      <c r="O62" s="228"/>
      <c r="T62" s="228"/>
      <c r="U62" s="228"/>
      <c r="V62" s="228"/>
      <c r="AA62" s="228"/>
      <c r="AB62" s="228"/>
      <c r="AC62" s="228"/>
      <c r="AH62" s="228"/>
      <c r="AI62" s="228"/>
      <c r="AJ62" s="228"/>
    </row>
    <row r="63" spans="6:36" ht="13.5" customHeight="1">
      <c r="F63" s="228"/>
      <c r="G63" s="228"/>
      <c r="H63" s="228"/>
      <c r="M63" s="228"/>
      <c r="N63" s="228"/>
      <c r="O63" s="228"/>
      <c r="T63" s="228"/>
      <c r="U63" s="228"/>
      <c r="V63" s="228"/>
      <c r="AA63" s="228"/>
      <c r="AB63" s="228"/>
      <c r="AC63" s="228"/>
      <c r="AH63" s="228"/>
      <c r="AI63" s="228"/>
      <c r="AJ63" s="228"/>
    </row>
    <row r="64" spans="6:36" ht="13.5" customHeight="1">
      <c r="F64" s="228"/>
      <c r="G64" s="228"/>
      <c r="H64" s="228"/>
      <c r="M64" s="228"/>
      <c r="N64" s="228"/>
      <c r="O64" s="228"/>
      <c r="T64" s="228"/>
      <c r="U64" s="228"/>
      <c r="V64" s="228"/>
      <c r="AA64" s="228"/>
      <c r="AB64" s="228"/>
      <c r="AC64" s="228"/>
      <c r="AH64" s="228"/>
      <c r="AI64" s="228"/>
      <c r="AJ64" s="228"/>
    </row>
    <row r="65" spans="6:36" ht="13.5" customHeight="1">
      <c r="F65" s="228"/>
      <c r="G65" s="228"/>
      <c r="H65" s="228"/>
      <c r="M65" s="228"/>
      <c r="N65" s="228"/>
      <c r="O65" s="228"/>
      <c r="T65" s="228"/>
      <c r="U65" s="228"/>
      <c r="V65" s="228"/>
      <c r="AA65" s="228"/>
      <c r="AB65" s="228"/>
      <c r="AC65" s="228"/>
      <c r="AH65" s="228"/>
      <c r="AI65" s="228"/>
      <c r="AJ65" s="228"/>
    </row>
    <row r="66" spans="6:36" ht="13.5" customHeight="1">
      <c r="F66" s="228"/>
      <c r="G66" s="228"/>
      <c r="H66" s="228"/>
      <c r="M66" s="228"/>
      <c r="N66" s="228"/>
      <c r="O66" s="228"/>
      <c r="T66" s="228"/>
      <c r="U66" s="228"/>
      <c r="V66" s="228"/>
      <c r="AA66" s="228"/>
      <c r="AB66" s="228"/>
      <c r="AC66" s="228"/>
      <c r="AH66" s="228"/>
      <c r="AI66" s="228"/>
      <c r="AJ66" s="228"/>
    </row>
    <row r="67" spans="6:36" ht="13.5" customHeight="1">
      <c r="F67" s="228"/>
      <c r="G67" s="228"/>
      <c r="H67" s="228"/>
      <c r="M67" s="228"/>
      <c r="N67" s="228"/>
      <c r="O67" s="228"/>
      <c r="T67" s="228"/>
      <c r="U67" s="228"/>
      <c r="V67" s="228"/>
      <c r="AA67" s="228"/>
      <c r="AB67" s="228"/>
      <c r="AC67" s="228"/>
      <c r="AH67" s="228"/>
      <c r="AI67" s="228"/>
      <c r="AJ67" s="228"/>
    </row>
    <row r="68" spans="6:36" ht="13.5" customHeight="1">
      <c r="F68" s="228"/>
      <c r="G68" s="228"/>
      <c r="H68" s="228"/>
      <c r="M68" s="228"/>
      <c r="N68" s="228"/>
      <c r="O68" s="228"/>
      <c r="T68" s="228"/>
      <c r="U68" s="228"/>
      <c r="V68" s="228"/>
      <c r="AA68" s="228"/>
      <c r="AB68" s="228"/>
      <c r="AC68" s="228"/>
      <c r="AH68" s="228"/>
      <c r="AI68" s="228"/>
      <c r="AJ68" s="228"/>
    </row>
    <row r="69" spans="6:36" ht="13.5" customHeight="1">
      <c r="F69" s="228"/>
      <c r="G69" s="228"/>
      <c r="H69" s="228"/>
      <c r="M69" s="228"/>
      <c r="N69" s="228"/>
      <c r="O69" s="228"/>
      <c r="T69" s="228"/>
      <c r="U69" s="228"/>
      <c r="V69" s="228"/>
      <c r="AA69" s="228"/>
      <c r="AB69" s="228"/>
      <c r="AC69" s="228"/>
      <c r="AH69" s="228"/>
      <c r="AI69" s="228"/>
      <c r="AJ69" s="228"/>
    </row>
    <row r="70" spans="6:36" ht="13.5" customHeight="1">
      <c r="F70" s="228"/>
      <c r="G70" s="228"/>
      <c r="H70" s="228"/>
      <c r="M70" s="228"/>
      <c r="N70" s="228"/>
      <c r="O70" s="228"/>
      <c r="T70" s="228"/>
      <c r="U70" s="228"/>
      <c r="V70" s="228"/>
      <c r="AA70" s="228"/>
      <c r="AB70" s="228"/>
      <c r="AC70" s="228"/>
      <c r="AH70" s="228"/>
      <c r="AI70" s="228"/>
      <c r="AJ70" s="228"/>
    </row>
    <row r="71" spans="6:36" ht="13.5" customHeight="1">
      <c r="F71" s="228"/>
      <c r="G71" s="228"/>
      <c r="H71" s="228"/>
      <c r="M71" s="228"/>
      <c r="N71" s="228"/>
      <c r="O71" s="228"/>
      <c r="T71" s="228"/>
      <c r="U71" s="228"/>
      <c r="V71" s="228"/>
      <c r="AA71" s="228"/>
      <c r="AB71" s="228"/>
      <c r="AC71" s="228"/>
      <c r="AH71" s="228"/>
      <c r="AI71" s="228"/>
      <c r="AJ71" s="228"/>
    </row>
    <row r="72" spans="6:36" ht="13.5" customHeight="1">
      <c r="F72" s="228"/>
      <c r="G72" s="228"/>
      <c r="H72" s="228"/>
      <c r="M72" s="228"/>
      <c r="N72" s="228"/>
      <c r="O72" s="228"/>
      <c r="T72" s="228"/>
      <c r="U72" s="228"/>
      <c r="V72" s="228"/>
      <c r="AA72" s="228"/>
      <c r="AB72" s="228"/>
      <c r="AC72" s="228"/>
      <c r="AH72" s="228"/>
      <c r="AI72" s="228"/>
      <c r="AJ72" s="228"/>
    </row>
    <row r="73" spans="6:36" ht="13.5" customHeight="1">
      <c r="F73" s="228"/>
      <c r="G73" s="228"/>
      <c r="H73" s="228"/>
      <c r="M73" s="228"/>
      <c r="N73" s="228"/>
      <c r="O73" s="228"/>
      <c r="T73" s="228"/>
      <c r="U73" s="228"/>
      <c r="V73" s="228"/>
      <c r="AA73" s="228"/>
      <c r="AB73" s="228"/>
      <c r="AC73" s="228"/>
      <c r="AH73" s="228"/>
      <c r="AI73" s="228"/>
      <c r="AJ73" s="228"/>
    </row>
    <row r="74" spans="6:36" ht="13.5" customHeight="1">
      <c r="F74" s="228"/>
      <c r="G74" s="228"/>
      <c r="H74" s="228"/>
      <c r="M74" s="228"/>
      <c r="N74" s="228"/>
      <c r="O74" s="228"/>
      <c r="T74" s="228"/>
      <c r="U74" s="228"/>
      <c r="V74" s="228"/>
      <c r="AA74" s="228"/>
      <c r="AB74" s="228"/>
      <c r="AC74" s="228"/>
      <c r="AH74" s="228"/>
      <c r="AI74" s="228"/>
      <c r="AJ74" s="228"/>
    </row>
    <row r="75" spans="6:36" ht="13.5" customHeight="1">
      <c r="F75" s="228"/>
      <c r="G75" s="228"/>
      <c r="H75" s="228"/>
      <c r="M75" s="228"/>
      <c r="N75" s="228"/>
      <c r="O75" s="228"/>
      <c r="T75" s="228"/>
      <c r="U75" s="228"/>
      <c r="V75" s="228"/>
      <c r="AA75" s="228"/>
      <c r="AB75" s="228"/>
      <c r="AC75" s="228"/>
      <c r="AH75" s="228"/>
      <c r="AI75" s="228"/>
      <c r="AJ75" s="228"/>
    </row>
    <row r="76" spans="6:36" ht="13.5" customHeight="1">
      <c r="F76" s="228"/>
      <c r="G76" s="228"/>
      <c r="H76" s="228"/>
      <c r="M76" s="228"/>
      <c r="N76" s="228"/>
      <c r="O76" s="228"/>
      <c r="T76" s="228"/>
      <c r="U76" s="228"/>
      <c r="V76" s="228"/>
      <c r="AA76" s="228"/>
      <c r="AB76" s="228"/>
      <c r="AC76" s="228"/>
      <c r="AH76" s="228"/>
      <c r="AI76" s="228"/>
      <c r="AJ76" s="228"/>
    </row>
    <row r="77" spans="6:36" ht="13.5" customHeight="1">
      <c r="F77" s="228"/>
      <c r="G77" s="228"/>
      <c r="H77" s="228"/>
      <c r="M77" s="228"/>
      <c r="N77" s="228"/>
      <c r="O77" s="228"/>
      <c r="T77" s="228"/>
      <c r="U77" s="228"/>
      <c r="V77" s="228"/>
      <c r="AA77" s="228"/>
      <c r="AB77" s="228"/>
      <c r="AC77" s="228"/>
      <c r="AH77" s="228"/>
      <c r="AI77" s="228"/>
      <c r="AJ77" s="228"/>
    </row>
    <row r="78" spans="6:36" ht="13.5" customHeight="1">
      <c r="F78" s="228"/>
      <c r="G78" s="228"/>
      <c r="H78" s="228"/>
      <c r="M78" s="228"/>
      <c r="N78" s="228"/>
      <c r="O78" s="228"/>
      <c r="T78" s="228"/>
      <c r="U78" s="228"/>
      <c r="V78" s="228"/>
      <c r="AA78" s="228"/>
      <c r="AB78" s="228"/>
      <c r="AC78" s="228"/>
      <c r="AH78" s="228"/>
      <c r="AI78" s="228"/>
      <c r="AJ78" s="228"/>
    </row>
    <row r="79" spans="6:36" ht="13.5" customHeight="1">
      <c r="F79" s="228"/>
      <c r="G79" s="228"/>
      <c r="H79" s="228"/>
      <c r="M79" s="228"/>
      <c r="N79" s="228"/>
      <c r="O79" s="228"/>
      <c r="T79" s="228"/>
      <c r="U79" s="228"/>
      <c r="V79" s="228"/>
      <c r="AA79" s="228"/>
      <c r="AB79" s="228"/>
      <c r="AC79" s="228"/>
      <c r="AH79" s="228"/>
      <c r="AI79" s="228"/>
      <c r="AJ79" s="228"/>
    </row>
    <row r="80" spans="6:36" ht="13.5" customHeight="1">
      <c r="F80" s="228"/>
      <c r="G80" s="228"/>
      <c r="H80" s="228"/>
      <c r="M80" s="228"/>
      <c r="N80" s="228"/>
      <c r="O80" s="228"/>
      <c r="T80" s="228"/>
      <c r="U80" s="228"/>
      <c r="V80" s="228"/>
      <c r="AA80" s="228"/>
      <c r="AB80" s="228"/>
      <c r="AC80" s="228"/>
      <c r="AH80" s="228"/>
      <c r="AI80" s="228"/>
      <c r="AJ80" s="228"/>
    </row>
    <row r="81" spans="6:36" ht="13.5" customHeight="1">
      <c r="F81" s="228"/>
      <c r="G81" s="228"/>
      <c r="H81" s="228"/>
      <c r="M81" s="228"/>
      <c r="N81" s="228"/>
      <c r="O81" s="228"/>
      <c r="T81" s="228"/>
      <c r="U81" s="228"/>
      <c r="V81" s="228"/>
      <c r="AA81" s="228"/>
      <c r="AB81" s="228"/>
      <c r="AC81" s="228"/>
      <c r="AH81" s="228"/>
      <c r="AI81" s="228"/>
      <c r="AJ81" s="228"/>
    </row>
    <row r="82" spans="6:36" ht="13.5" customHeight="1">
      <c r="F82" s="228"/>
      <c r="G82" s="228"/>
      <c r="H82" s="228"/>
      <c r="M82" s="228"/>
      <c r="N82" s="228"/>
      <c r="O82" s="228"/>
      <c r="T82" s="228"/>
      <c r="U82" s="228"/>
      <c r="V82" s="228"/>
      <c r="AA82" s="228"/>
      <c r="AB82" s="228"/>
      <c r="AC82" s="228"/>
      <c r="AH82" s="228"/>
      <c r="AI82" s="228"/>
      <c r="AJ82" s="228"/>
    </row>
    <row r="83" spans="6:36" ht="13.5" customHeight="1">
      <c r="F83" s="228"/>
      <c r="G83" s="228"/>
      <c r="H83" s="228"/>
      <c r="M83" s="228"/>
      <c r="N83" s="228"/>
      <c r="O83" s="228"/>
      <c r="T83" s="228"/>
      <c r="U83" s="228"/>
      <c r="V83" s="228"/>
      <c r="AA83" s="228"/>
      <c r="AB83" s="228"/>
      <c r="AC83" s="228"/>
      <c r="AH83" s="228"/>
      <c r="AI83" s="228"/>
      <c r="AJ83" s="228"/>
    </row>
    <row r="84" spans="6:36" ht="13.5" customHeight="1">
      <c r="F84" s="228"/>
      <c r="G84" s="228"/>
      <c r="H84" s="228"/>
      <c r="M84" s="228"/>
      <c r="N84" s="228"/>
      <c r="O84" s="228"/>
      <c r="T84" s="228"/>
      <c r="U84" s="228"/>
      <c r="V84" s="228"/>
      <c r="AA84" s="228"/>
      <c r="AB84" s="228"/>
      <c r="AC84" s="228"/>
      <c r="AH84" s="228"/>
      <c r="AI84" s="228"/>
      <c r="AJ84" s="228"/>
    </row>
    <row r="85" spans="6:36" ht="13.5" customHeight="1">
      <c r="F85" s="228"/>
      <c r="G85" s="228"/>
      <c r="H85" s="228"/>
      <c r="M85" s="228"/>
      <c r="N85" s="228"/>
      <c r="O85" s="228"/>
      <c r="T85" s="228"/>
      <c r="U85" s="228"/>
      <c r="V85" s="228"/>
      <c r="AA85" s="228"/>
      <c r="AB85" s="228"/>
      <c r="AC85" s="228"/>
      <c r="AH85" s="228"/>
      <c r="AI85" s="228"/>
      <c r="AJ85" s="228"/>
    </row>
    <row r="86" spans="6:36" ht="13.5" customHeight="1">
      <c r="F86" s="228"/>
      <c r="G86" s="228"/>
      <c r="H86" s="228"/>
      <c r="M86" s="228"/>
      <c r="N86" s="228"/>
      <c r="O86" s="228"/>
      <c r="T86" s="228"/>
      <c r="U86" s="228"/>
      <c r="V86" s="228"/>
      <c r="AA86" s="228"/>
      <c r="AB86" s="228"/>
      <c r="AC86" s="228"/>
      <c r="AH86" s="228"/>
      <c r="AI86" s="228"/>
      <c r="AJ86" s="228"/>
    </row>
    <row r="87" spans="6:36" ht="13.5" customHeight="1">
      <c r="F87" s="228"/>
      <c r="G87" s="228"/>
      <c r="H87" s="228"/>
      <c r="M87" s="228"/>
      <c r="N87" s="228"/>
      <c r="O87" s="228"/>
      <c r="T87" s="228"/>
      <c r="U87" s="228"/>
      <c r="V87" s="228"/>
      <c r="AA87" s="228"/>
      <c r="AB87" s="228"/>
      <c r="AC87" s="228"/>
      <c r="AH87" s="228"/>
      <c r="AI87" s="228"/>
      <c r="AJ87" s="228"/>
    </row>
    <row r="88" spans="6:36" ht="13.5" customHeight="1">
      <c r="F88" s="228"/>
      <c r="G88" s="228"/>
      <c r="H88" s="228"/>
      <c r="M88" s="228"/>
      <c r="N88" s="228"/>
      <c r="O88" s="228"/>
      <c r="T88" s="228"/>
      <c r="U88" s="228"/>
      <c r="V88" s="228"/>
      <c r="AA88" s="228"/>
      <c r="AB88" s="228"/>
      <c r="AC88" s="228"/>
      <c r="AH88" s="228"/>
      <c r="AI88" s="228"/>
      <c r="AJ88" s="228"/>
    </row>
    <row r="89" spans="6:36" ht="13.5" customHeight="1">
      <c r="F89" s="228"/>
      <c r="G89" s="228"/>
      <c r="H89" s="228"/>
      <c r="M89" s="228"/>
      <c r="N89" s="228"/>
      <c r="O89" s="228"/>
      <c r="T89" s="228"/>
      <c r="U89" s="228"/>
      <c r="V89" s="228"/>
      <c r="AA89" s="228"/>
      <c r="AB89" s="228"/>
      <c r="AC89" s="228"/>
      <c r="AH89" s="228"/>
      <c r="AI89" s="228"/>
      <c r="AJ89" s="228"/>
    </row>
    <row r="90" spans="6:36" ht="13.5" customHeight="1">
      <c r="F90" s="228"/>
      <c r="G90" s="228"/>
      <c r="H90" s="228"/>
      <c r="M90" s="228"/>
      <c r="N90" s="228"/>
      <c r="O90" s="228"/>
      <c r="T90" s="228"/>
      <c r="U90" s="228"/>
      <c r="V90" s="228"/>
      <c r="AA90" s="228"/>
      <c r="AB90" s="228"/>
      <c r="AC90" s="228"/>
      <c r="AH90" s="228"/>
      <c r="AI90" s="228"/>
      <c r="AJ90" s="228"/>
    </row>
    <row r="91" spans="6:36" ht="13.5" customHeight="1">
      <c r="F91" s="228"/>
      <c r="G91" s="228"/>
      <c r="H91" s="228"/>
      <c r="M91" s="228"/>
      <c r="N91" s="228"/>
      <c r="O91" s="228"/>
      <c r="T91" s="228"/>
      <c r="U91" s="228"/>
      <c r="V91" s="228"/>
      <c r="AA91" s="228"/>
      <c r="AB91" s="228"/>
      <c r="AC91" s="228"/>
      <c r="AH91" s="228"/>
      <c r="AI91" s="228"/>
      <c r="AJ91" s="228"/>
    </row>
    <row r="92" spans="6:36" ht="13.5" customHeight="1">
      <c r="F92" s="228"/>
      <c r="G92" s="228"/>
      <c r="H92" s="228"/>
      <c r="M92" s="228"/>
      <c r="N92" s="228"/>
      <c r="O92" s="228"/>
      <c r="T92" s="228"/>
      <c r="U92" s="228"/>
      <c r="V92" s="228"/>
      <c r="AA92" s="228"/>
      <c r="AB92" s="228"/>
      <c r="AC92" s="228"/>
      <c r="AH92" s="228"/>
      <c r="AI92" s="228"/>
      <c r="AJ92" s="228"/>
    </row>
    <row r="93" spans="6:36" ht="13.5" customHeight="1">
      <c r="F93" s="228"/>
      <c r="G93" s="228"/>
      <c r="H93" s="228"/>
      <c r="M93" s="228"/>
      <c r="N93" s="228"/>
      <c r="O93" s="228"/>
      <c r="T93" s="228"/>
      <c r="U93" s="228"/>
      <c r="V93" s="228"/>
      <c r="AA93" s="228"/>
      <c r="AB93" s="228"/>
      <c r="AC93" s="228"/>
      <c r="AH93" s="228"/>
      <c r="AI93" s="228"/>
      <c r="AJ93" s="228"/>
    </row>
    <row r="94" spans="6:36" ht="13.5" customHeight="1">
      <c r="F94" s="228"/>
      <c r="G94" s="228"/>
      <c r="H94" s="228"/>
      <c r="M94" s="228"/>
      <c r="N94" s="228"/>
      <c r="O94" s="228"/>
      <c r="T94" s="228"/>
      <c r="U94" s="228"/>
      <c r="V94" s="228"/>
      <c r="AA94" s="228"/>
      <c r="AB94" s="228"/>
      <c r="AC94" s="228"/>
      <c r="AH94" s="228"/>
      <c r="AI94" s="228"/>
      <c r="AJ94" s="228"/>
    </row>
    <row r="95" spans="6:36" ht="13.5" customHeight="1">
      <c r="F95" s="228"/>
      <c r="G95" s="228"/>
      <c r="H95" s="228"/>
      <c r="M95" s="228"/>
      <c r="N95" s="228"/>
      <c r="O95" s="228"/>
      <c r="T95" s="228"/>
      <c r="U95" s="228"/>
      <c r="V95" s="228"/>
      <c r="AA95" s="228"/>
      <c r="AB95" s="228"/>
      <c r="AC95" s="228"/>
      <c r="AH95" s="228"/>
      <c r="AI95" s="228"/>
      <c r="AJ95" s="228"/>
    </row>
    <row r="96" spans="6:36" ht="13.5" customHeight="1">
      <c r="F96" s="228"/>
      <c r="G96" s="228"/>
      <c r="H96" s="228"/>
      <c r="M96" s="228"/>
      <c r="N96" s="228"/>
      <c r="O96" s="228"/>
      <c r="T96" s="228"/>
      <c r="U96" s="228"/>
      <c r="V96" s="228"/>
      <c r="AA96" s="228"/>
      <c r="AB96" s="228"/>
      <c r="AC96" s="228"/>
      <c r="AH96" s="228"/>
      <c r="AI96" s="228"/>
      <c r="AJ96" s="228"/>
    </row>
    <row r="97" spans="6:36" ht="13.5" customHeight="1">
      <c r="F97" s="228"/>
      <c r="G97" s="228"/>
      <c r="H97" s="228"/>
      <c r="M97" s="228"/>
      <c r="N97" s="228"/>
      <c r="O97" s="228"/>
      <c r="T97" s="228"/>
      <c r="U97" s="228"/>
      <c r="V97" s="228"/>
      <c r="AA97" s="228"/>
      <c r="AB97" s="228"/>
      <c r="AC97" s="228"/>
      <c r="AH97" s="228"/>
      <c r="AI97" s="228"/>
      <c r="AJ97" s="228"/>
    </row>
    <row r="98" spans="6:36" ht="13.5" customHeight="1">
      <c r="F98" s="228"/>
      <c r="G98" s="228"/>
      <c r="H98" s="228"/>
      <c r="M98" s="228"/>
      <c r="N98" s="228"/>
      <c r="O98" s="228"/>
      <c r="T98" s="228"/>
      <c r="U98" s="228"/>
      <c r="V98" s="228"/>
      <c r="AA98" s="228"/>
      <c r="AB98" s="228"/>
      <c r="AC98" s="228"/>
      <c r="AH98" s="228"/>
      <c r="AI98" s="228"/>
      <c r="AJ98" s="228"/>
    </row>
    <row r="99" spans="6:36" ht="13.5" customHeight="1">
      <c r="F99" s="228"/>
      <c r="G99" s="228"/>
      <c r="H99" s="228"/>
      <c r="M99" s="228"/>
      <c r="N99" s="228"/>
      <c r="O99" s="228"/>
      <c r="T99" s="228"/>
      <c r="U99" s="228"/>
      <c r="V99" s="228"/>
      <c r="AA99" s="228"/>
      <c r="AB99" s="228"/>
      <c r="AC99" s="228"/>
      <c r="AH99" s="228"/>
      <c r="AI99" s="228"/>
      <c r="AJ99" s="228"/>
    </row>
    <row r="100" spans="6:36" ht="13.5" customHeight="1">
      <c r="F100" s="228"/>
      <c r="G100" s="228"/>
      <c r="H100" s="228"/>
      <c r="M100" s="228"/>
      <c r="N100" s="228"/>
      <c r="O100" s="228"/>
      <c r="T100" s="228"/>
      <c r="U100" s="228"/>
      <c r="V100" s="228"/>
      <c r="AA100" s="228"/>
      <c r="AB100" s="228"/>
      <c r="AC100" s="228"/>
      <c r="AH100" s="228"/>
      <c r="AI100" s="228"/>
      <c r="AJ100" s="228"/>
    </row>
    <row r="101" spans="6:36" ht="13.5" customHeight="1">
      <c r="F101" s="228"/>
      <c r="G101" s="228"/>
      <c r="H101" s="228"/>
      <c r="M101" s="228"/>
      <c r="N101" s="228"/>
      <c r="O101" s="228"/>
      <c r="T101" s="228"/>
      <c r="U101" s="228"/>
      <c r="V101" s="228"/>
      <c r="AA101" s="228"/>
      <c r="AB101" s="228"/>
      <c r="AC101" s="228"/>
      <c r="AH101" s="228"/>
      <c r="AI101" s="228"/>
      <c r="AJ101" s="228"/>
    </row>
    <row r="102" spans="6:36" ht="13.5" customHeight="1">
      <c r="F102" s="228"/>
      <c r="G102" s="228"/>
      <c r="H102" s="228"/>
      <c r="M102" s="228"/>
      <c r="N102" s="228"/>
      <c r="O102" s="228"/>
      <c r="T102" s="228"/>
      <c r="U102" s="228"/>
      <c r="V102" s="228"/>
      <c r="AA102" s="228"/>
      <c r="AB102" s="228"/>
      <c r="AC102" s="228"/>
      <c r="AH102" s="228"/>
      <c r="AI102" s="228"/>
      <c r="AJ102" s="228"/>
    </row>
    <row r="103" spans="6:36" ht="13.5" customHeight="1">
      <c r="F103" s="228"/>
      <c r="G103" s="228"/>
      <c r="H103" s="228"/>
      <c r="M103" s="228"/>
      <c r="N103" s="228"/>
      <c r="O103" s="228"/>
      <c r="T103" s="228"/>
      <c r="U103" s="228"/>
      <c r="V103" s="228"/>
      <c r="AA103" s="228"/>
      <c r="AB103" s="228"/>
      <c r="AC103" s="228"/>
      <c r="AH103" s="228"/>
      <c r="AI103" s="228"/>
      <c r="AJ103" s="228"/>
    </row>
    <row r="104" spans="6:36" ht="13.5" customHeight="1">
      <c r="F104" s="228"/>
      <c r="G104" s="228"/>
      <c r="H104" s="228"/>
      <c r="M104" s="228"/>
      <c r="N104" s="228"/>
      <c r="O104" s="228"/>
      <c r="T104" s="228"/>
      <c r="U104" s="228"/>
      <c r="V104" s="228"/>
      <c r="AA104" s="228"/>
      <c r="AB104" s="228"/>
      <c r="AC104" s="228"/>
      <c r="AH104" s="228"/>
      <c r="AI104" s="228"/>
      <c r="AJ104" s="228"/>
    </row>
    <row r="105" spans="6:36" ht="13.5" customHeight="1">
      <c r="F105" s="228"/>
      <c r="G105" s="228"/>
      <c r="H105" s="228"/>
      <c r="M105" s="228"/>
      <c r="N105" s="228"/>
      <c r="O105" s="228"/>
      <c r="T105" s="228"/>
      <c r="U105" s="228"/>
      <c r="V105" s="228"/>
      <c r="AA105" s="228"/>
      <c r="AB105" s="228"/>
      <c r="AC105" s="228"/>
      <c r="AH105" s="228"/>
      <c r="AI105" s="228"/>
      <c r="AJ105" s="228"/>
    </row>
    <row r="106" spans="6:36" ht="13.5" customHeight="1">
      <c r="F106" s="228"/>
      <c r="G106" s="228"/>
      <c r="H106" s="228"/>
      <c r="M106" s="228"/>
      <c r="N106" s="228"/>
      <c r="O106" s="228"/>
      <c r="T106" s="228"/>
      <c r="U106" s="228"/>
      <c r="V106" s="228"/>
      <c r="AA106" s="228"/>
      <c r="AB106" s="228"/>
      <c r="AC106" s="228"/>
      <c r="AH106" s="228"/>
      <c r="AI106" s="228"/>
      <c r="AJ106" s="228"/>
    </row>
    <row r="107" spans="6:36" ht="13.5" customHeight="1">
      <c r="F107" s="228"/>
      <c r="G107" s="228"/>
      <c r="H107" s="228"/>
      <c r="M107" s="228"/>
      <c r="N107" s="228"/>
      <c r="O107" s="228"/>
      <c r="T107" s="228"/>
      <c r="U107" s="228"/>
      <c r="V107" s="228"/>
      <c r="AA107" s="228"/>
      <c r="AB107" s="228"/>
      <c r="AC107" s="228"/>
      <c r="AH107" s="228"/>
      <c r="AI107" s="228"/>
      <c r="AJ107" s="228"/>
    </row>
    <row r="108" spans="6:36" ht="13.5" customHeight="1">
      <c r="F108" s="228"/>
      <c r="G108" s="228"/>
      <c r="H108" s="228"/>
      <c r="M108" s="228"/>
      <c r="N108" s="228"/>
      <c r="O108" s="228"/>
      <c r="T108" s="228"/>
      <c r="U108" s="228"/>
      <c r="V108" s="228"/>
      <c r="AA108" s="228"/>
      <c r="AB108" s="228"/>
      <c r="AC108" s="228"/>
      <c r="AH108" s="228"/>
      <c r="AI108" s="228"/>
      <c r="AJ108" s="228"/>
    </row>
    <row r="109" spans="6:36" ht="13.5" customHeight="1">
      <c r="F109" s="228"/>
      <c r="G109" s="228"/>
      <c r="H109" s="228"/>
      <c r="M109" s="228"/>
      <c r="N109" s="228"/>
      <c r="O109" s="228"/>
      <c r="T109" s="228"/>
      <c r="U109" s="228"/>
      <c r="V109" s="228"/>
      <c r="AA109" s="228"/>
      <c r="AB109" s="228"/>
      <c r="AC109" s="228"/>
      <c r="AH109" s="228"/>
      <c r="AI109" s="228"/>
      <c r="AJ109" s="228"/>
    </row>
    <row r="110" spans="6:36" ht="13.5" customHeight="1">
      <c r="F110" s="228"/>
      <c r="G110" s="228"/>
      <c r="H110" s="228"/>
      <c r="M110" s="228"/>
      <c r="N110" s="228"/>
      <c r="O110" s="228"/>
      <c r="T110" s="228"/>
      <c r="U110" s="228"/>
      <c r="V110" s="228"/>
      <c r="AA110" s="228"/>
      <c r="AB110" s="228"/>
      <c r="AC110" s="228"/>
      <c r="AH110" s="228"/>
      <c r="AI110" s="228"/>
      <c r="AJ110" s="228"/>
    </row>
    <row r="111" spans="6:36" ht="13.5" customHeight="1">
      <c r="F111" s="228"/>
      <c r="G111" s="228"/>
      <c r="H111" s="228"/>
      <c r="M111" s="228"/>
      <c r="N111" s="228"/>
      <c r="O111" s="228"/>
      <c r="T111" s="228"/>
      <c r="U111" s="228"/>
      <c r="V111" s="228"/>
      <c r="AA111" s="228"/>
      <c r="AB111" s="228"/>
      <c r="AC111" s="228"/>
      <c r="AH111" s="228"/>
      <c r="AI111" s="228"/>
      <c r="AJ111" s="228"/>
    </row>
    <row r="112" spans="6:36" ht="13.5" customHeight="1">
      <c r="F112" s="228"/>
      <c r="G112" s="228"/>
      <c r="H112" s="228"/>
      <c r="M112" s="228"/>
      <c r="N112" s="228"/>
      <c r="O112" s="228"/>
      <c r="T112" s="228"/>
      <c r="U112" s="228"/>
      <c r="V112" s="228"/>
      <c r="AA112" s="228"/>
      <c r="AB112" s="228"/>
      <c r="AC112" s="228"/>
      <c r="AH112" s="228"/>
      <c r="AI112" s="228"/>
      <c r="AJ112" s="228"/>
    </row>
    <row r="113" spans="6:36" ht="13.5" customHeight="1">
      <c r="F113" s="228"/>
      <c r="G113" s="228"/>
      <c r="H113" s="228"/>
      <c r="M113" s="228"/>
      <c r="N113" s="228"/>
      <c r="O113" s="228"/>
      <c r="T113" s="228"/>
      <c r="U113" s="228"/>
      <c r="V113" s="228"/>
      <c r="AA113" s="228"/>
      <c r="AB113" s="228"/>
      <c r="AC113" s="228"/>
      <c r="AH113" s="228"/>
      <c r="AI113" s="228"/>
      <c r="AJ113" s="228"/>
    </row>
    <row r="114" spans="6:36" ht="13.5" customHeight="1">
      <c r="F114" s="228"/>
      <c r="G114" s="228"/>
      <c r="H114" s="228"/>
      <c r="M114" s="228"/>
      <c r="N114" s="228"/>
      <c r="O114" s="228"/>
      <c r="T114" s="228"/>
      <c r="U114" s="228"/>
      <c r="V114" s="228"/>
      <c r="AA114" s="228"/>
      <c r="AB114" s="228"/>
      <c r="AC114" s="228"/>
      <c r="AH114" s="228"/>
      <c r="AI114" s="228"/>
      <c r="AJ114" s="228"/>
    </row>
    <row r="115" spans="6:36" ht="13.5" customHeight="1">
      <c r="F115" s="228"/>
      <c r="G115" s="228"/>
      <c r="H115" s="228"/>
      <c r="M115" s="228"/>
      <c r="N115" s="228"/>
      <c r="O115" s="228"/>
      <c r="T115" s="228"/>
      <c r="U115" s="228"/>
      <c r="V115" s="228"/>
      <c r="AA115" s="228"/>
      <c r="AB115" s="228"/>
      <c r="AC115" s="228"/>
      <c r="AH115" s="228"/>
      <c r="AI115" s="228"/>
      <c r="AJ115" s="228"/>
    </row>
    <row r="116" spans="6:36" ht="13.5" customHeight="1">
      <c r="F116" s="228"/>
      <c r="G116" s="228"/>
      <c r="H116" s="228"/>
      <c r="M116" s="228"/>
      <c r="N116" s="228"/>
      <c r="O116" s="228"/>
      <c r="T116" s="228"/>
      <c r="U116" s="228"/>
      <c r="V116" s="228"/>
      <c r="AA116" s="228"/>
      <c r="AB116" s="228"/>
      <c r="AC116" s="228"/>
      <c r="AH116" s="228"/>
      <c r="AI116" s="228"/>
      <c r="AJ116" s="228"/>
    </row>
    <row r="117" spans="6:36" ht="13.5" customHeight="1">
      <c r="F117" s="228"/>
      <c r="G117" s="228"/>
      <c r="H117" s="228"/>
      <c r="M117" s="228"/>
      <c r="N117" s="228"/>
      <c r="O117" s="228"/>
      <c r="T117" s="228"/>
      <c r="U117" s="228"/>
      <c r="V117" s="228"/>
      <c r="AA117" s="228"/>
      <c r="AB117" s="228"/>
      <c r="AC117" s="228"/>
      <c r="AH117" s="228"/>
      <c r="AI117" s="228"/>
      <c r="AJ117" s="228"/>
    </row>
    <row r="118" spans="6:36" ht="13.5" customHeight="1">
      <c r="F118" s="228"/>
      <c r="G118" s="228"/>
      <c r="H118" s="228"/>
      <c r="M118" s="228"/>
      <c r="N118" s="228"/>
      <c r="O118" s="228"/>
      <c r="T118" s="228"/>
      <c r="U118" s="228"/>
      <c r="V118" s="228"/>
      <c r="AA118" s="228"/>
      <c r="AB118" s="228"/>
      <c r="AC118" s="228"/>
      <c r="AH118" s="228"/>
      <c r="AI118" s="228"/>
      <c r="AJ118" s="228"/>
    </row>
    <row r="119" spans="6:36" ht="13.5" customHeight="1">
      <c r="F119" s="228"/>
      <c r="G119" s="228"/>
      <c r="H119" s="228"/>
      <c r="M119" s="228"/>
      <c r="N119" s="228"/>
      <c r="O119" s="228"/>
      <c r="T119" s="228"/>
      <c r="U119" s="228"/>
      <c r="V119" s="228"/>
      <c r="AA119" s="228"/>
      <c r="AB119" s="228"/>
      <c r="AC119" s="228"/>
      <c r="AH119" s="228"/>
      <c r="AI119" s="228"/>
      <c r="AJ119" s="228"/>
    </row>
    <row r="120" spans="6:36" ht="13.5" customHeight="1">
      <c r="F120" s="228"/>
      <c r="G120" s="228"/>
      <c r="H120" s="228"/>
      <c r="M120" s="228"/>
      <c r="N120" s="228"/>
      <c r="O120" s="228"/>
      <c r="T120" s="228"/>
      <c r="U120" s="228"/>
      <c r="V120" s="228"/>
      <c r="AA120" s="228"/>
      <c r="AB120" s="228"/>
      <c r="AC120" s="228"/>
      <c r="AH120" s="228"/>
      <c r="AI120" s="228"/>
      <c r="AJ120" s="228"/>
    </row>
    <row r="121" spans="6:36" ht="13.5" customHeight="1">
      <c r="F121" s="228"/>
      <c r="G121" s="228"/>
      <c r="H121" s="228"/>
      <c r="M121" s="228"/>
      <c r="N121" s="228"/>
      <c r="O121" s="228"/>
      <c r="T121" s="228"/>
      <c r="U121" s="228"/>
      <c r="V121" s="228"/>
      <c r="AA121" s="228"/>
      <c r="AB121" s="228"/>
      <c r="AC121" s="228"/>
      <c r="AH121" s="228"/>
      <c r="AI121" s="228"/>
      <c r="AJ121" s="228"/>
    </row>
    <row r="122" spans="6:36" ht="13.5" customHeight="1">
      <c r="F122" s="228"/>
      <c r="G122" s="228"/>
      <c r="H122" s="228"/>
      <c r="M122" s="228"/>
      <c r="N122" s="228"/>
      <c r="O122" s="228"/>
      <c r="T122" s="228"/>
      <c r="U122" s="228"/>
      <c r="V122" s="228"/>
      <c r="AA122" s="228"/>
      <c r="AB122" s="228"/>
      <c r="AC122" s="228"/>
      <c r="AH122" s="228"/>
      <c r="AI122" s="228"/>
      <c r="AJ122" s="228"/>
    </row>
    <row r="123" spans="6:36" ht="13.5" customHeight="1">
      <c r="F123" s="228"/>
      <c r="G123" s="228"/>
      <c r="H123" s="228"/>
      <c r="M123" s="228"/>
      <c r="N123" s="228"/>
      <c r="O123" s="228"/>
      <c r="T123" s="228"/>
      <c r="U123" s="228"/>
      <c r="V123" s="228"/>
      <c r="AA123" s="228"/>
      <c r="AB123" s="228"/>
      <c r="AC123" s="228"/>
      <c r="AH123" s="228"/>
      <c r="AI123" s="228"/>
      <c r="AJ123" s="228"/>
    </row>
    <row r="124" spans="6:36" ht="13.5" customHeight="1">
      <c r="F124" s="228"/>
      <c r="G124" s="228"/>
      <c r="H124" s="228"/>
      <c r="M124" s="228"/>
      <c r="N124" s="228"/>
      <c r="O124" s="228"/>
      <c r="T124" s="228"/>
      <c r="U124" s="228"/>
      <c r="V124" s="228"/>
      <c r="AA124" s="228"/>
      <c r="AB124" s="228"/>
      <c r="AC124" s="228"/>
      <c r="AH124" s="228"/>
      <c r="AI124" s="228"/>
      <c r="AJ124" s="228"/>
    </row>
    <row r="125" spans="6:36" ht="13.5" customHeight="1">
      <c r="F125" s="228"/>
      <c r="G125" s="228"/>
      <c r="H125" s="228"/>
      <c r="M125" s="228"/>
      <c r="N125" s="228"/>
      <c r="O125" s="228"/>
      <c r="T125" s="228"/>
      <c r="U125" s="228"/>
      <c r="V125" s="228"/>
      <c r="AA125" s="228"/>
      <c r="AB125" s="228"/>
      <c r="AC125" s="228"/>
      <c r="AH125" s="228"/>
      <c r="AI125" s="228"/>
      <c r="AJ125" s="228"/>
    </row>
    <row r="126" spans="6:36" ht="13.5" customHeight="1">
      <c r="F126" s="228"/>
      <c r="G126" s="228"/>
      <c r="H126" s="228"/>
      <c r="M126" s="228"/>
      <c r="N126" s="228"/>
      <c r="O126" s="228"/>
      <c r="T126" s="228"/>
      <c r="U126" s="228"/>
      <c r="V126" s="228"/>
      <c r="AA126" s="228"/>
      <c r="AB126" s="228"/>
      <c r="AC126" s="228"/>
      <c r="AH126" s="228"/>
      <c r="AI126" s="228"/>
      <c r="AJ126" s="228"/>
    </row>
    <row r="127" spans="6:36" ht="13.5" customHeight="1">
      <c r="F127" s="228"/>
      <c r="G127" s="228"/>
      <c r="H127" s="228"/>
      <c r="M127" s="228"/>
      <c r="N127" s="228"/>
      <c r="O127" s="228"/>
      <c r="T127" s="228"/>
      <c r="U127" s="228"/>
      <c r="V127" s="228"/>
      <c r="AA127" s="228"/>
      <c r="AB127" s="228"/>
      <c r="AC127" s="228"/>
      <c r="AH127" s="228"/>
      <c r="AI127" s="228"/>
      <c r="AJ127" s="228"/>
    </row>
    <row r="128" spans="6:36" ht="13.5" customHeight="1">
      <c r="F128" s="228"/>
      <c r="G128" s="228"/>
      <c r="H128" s="228"/>
      <c r="M128" s="228"/>
      <c r="N128" s="228"/>
      <c r="O128" s="228"/>
      <c r="T128" s="228"/>
      <c r="U128" s="228"/>
      <c r="V128" s="228"/>
      <c r="AA128" s="228"/>
      <c r="AB128" s="228"/>
      <c r="AC128" s="228"/>
      <c r="AH128" s="228"/>
      <c r="AI128" s="228"/>
      <c r="AJ128" s="228"/>
    </row>
    <row r="129" spans="6:36" ht="13.5" customHeight="1">
      <c r="F129" s="228"/>
      <c r="G129" s="228"/>
      <c r="H129" s="228"/>
      <c r="M129" s="228"/>
      <c r="N129" s="228"/>
      <c r="O129" s="228"/>
      <c r="T129" s="228"/>
      <c r="U129" s="228"/>
      <c r="V129" s="228"/>
      <c r="AA129" s="228"/>
      <c r="AB129" s="228"/>
      <c r="AC129" s="228"/>
      <c r="AH129" s="228"/>
      <c r="AI129" s="228"/>
      <c r="AJ129" s="228"/>
    </row>
    <row r="130" spans="6:36" ht="13.5" customHeight="1">
      <c r="F130" s="228"/>
      <c r="G130" s="228"/>
      <c r="H130" s="228"/>
      <c r="M130" s="228"/>
      <c r="N130" s="228"/>
      <c r="O130" s="228"/>
      <c r="T130" s="228"/>
      <c r="U130" s="228"/>
      <c r="V130" s="228"/>
      <c r="AA130" s="228"/>
      <c r="AB130" s="228"/>
      <c r="AC130" s="228"/>
      <c r="AH130" s="228"/>
      <c r="AI130" s="228"/>
      <c r="AJ130" s="228"/>
    </row>
    <row r="131" spans="6:36" ht="13.5" customHeight="1">
      <c r="F131" s="228"/>
      <c r="G131" s="228"/>
      <c r="H131" s="228"/>
      <c r="M131" s="228"/>
      <c r="N131" s="228"/>
      <c r="O131" s="228"/>
      <c r="T131" s="228"/>
      <c r="U131" s="228"/>
      <c r="V131" s="228"/>
      <c r="AA131" s="228"/>
      <c r="AB131" s="228"/>
      <c r="AC131" s="228"/>
      <c r="AH131" s="228"/>
      <c r="AI131" s="228"/>
      <c r="AJ131" s="228"/>
    </row>
    <row r="132" spans="6:36" ht="13.5" customHeight="1">
      <c r="F132" s="228"/>
      <c r="G132" s="228"/>
      <c r="H132" s="228"/>
      <c r="M132" s="228"/>
      <c r="N132" s="228"/>
      <c r="O132" s="228"/>
      <c r="T132" s="228"/>
      <c r="U132" s="228"/>
      <c r="V132" s="228"/>
      <c r="AA132" s="228"/>
      <c r="AB132" s="228"/>
      <c r="AC132" s="228"/>
      <c r="AH132" s="228"/>
      <c r="AI132" s="228"/>
      <c r="AJ132" s="228"/>
    </row>
    <row r="133" spans="6:36" ht="13.5" customHeight="1">
      <c r="F133" s="228"/>
      <c r="G133" s="228"/>
      <c r="H133" s="228"/>
      <c r="M133" s="228"/>
      <c r="N133" s="228"/>
      <c r="O133" s="228"/>
      <c r="T133" s="228"/>
      <c r="U133" s="228"/>
      <c r="V133" s="228"/>
      <c r="AA133" s="228"/>
      <c r="AB133" s="228"/>
      <c r="AC133" s="228"/>
      <c r="AH133" s="228"/>
      <c r="AI133" s="228"/>
      <c r="AJ133" s="228"/>
    </row>
    <row r="134" spans="6:36" ht="13.5" customHeight="1">
      <c r="F134" s="228"/>
      <c r="G134" s="228"/>
      <c r="H134" s="228"/>
      <c r="M134" s="228"/>
      <c r="N134" s="228"/>
      <c r="O134" s="228"/>
      <c r="T134" s="228"/>
      <c r="U134" s="228"/>
      <c r="V134" s="228"/>
      <c r="AA134" s="228"/>
      <c r="AB134" s="228"/>
      <c r="AC134" s="228"/>
      <c r="AH134" s="228"/>
      <c r="AI134" s="228"/>
      <c r="AJ134" s="228"/>
    </row>
    <row r="135" spans="6:36" ht="13.5" customHeight="1">
      <c r="F135" s="228"/>
      <c r="G135" s="228"/>
      <c r="H135" s="228"/>
      <c r="M135" s="228"/>
      <c r="N135" s="228"/>
      <c r="O135" s="228"/>
      <c r="T135" s="228"/>
      <c r="U135" s="228"/>
      <c r="V135" s="228"/>
      <c r="AA135" s="228"/>
      <c r="AB135" s="228"/>
      <c r="AC135" s="228"/>
      <c r="AH135" s="228"/>
      <c r="AI135" s="228"/>
      <c r="AJ135" s="228"/>
    </row>
    <row r="136" spans="6:36" ht="13.5" customHeight="1">
      <c r="F136" s="228"/>
      <c r="G136" s="228"/>
      <c r="H136" s="228"/>
      <c r="M136" s="228"/>
      <c r="N136" s="228"/>
      <c r="O136" s="228"/>
      <c r="T136" s="228"/>
      <c r="U136" s="228"/>
      <c r="V136" s="228"/>
      <c r="AA136" s="228"/>
      <c r="AB136" s="228"/>
      <c r="AC136" s="228"/>
      <c r="AH136" s="228"/>
      <c r="AI136" s="228"/>
      <c r="AJ136" s="228"/>
    </row>
    <row r="137" spans="6:36" ht="13.5" customHeight="1">
      <c r="F137" s="228"/>
      <c r="G137" s="228"/>
      <c r="H137" s="228"/>
      <c r="M137" s="228"/>
      <c r="N137" s="228"/>
      <c r="O137" s="228"/>
      <c r="T137" s="228"/>
      <c r="U137" s="228"/>
      <c r="V137" s="228"/>
      <c r="AA137" s="228"/>
      <c r="AB137" s="228"/>
      <c r="AC137" s="228"/>
      <c r="AH137" s="228"/>
      <c r="AI137" s="228"/>
      <c r="AJ137" s="228"/>
    </row>
    <row r="138" spans="6:36" ht="13.5" customHeight="1">
      <c r="F138" s="228"/>
      <c r="G138" s="228"/>
      <c r="H138" s="228"/>
      <c r="M138" s="228"/>
      <c r="N138" s="228"/>
      <c r="O138" s="228"/>
      <c r="T138" s="228"/>
      <c r="U138" s="228"/>
      <c r="V138" s="228"/>
      <c r="AA138" s="228"/>
      <c r="AB138" s="228"/>
      <c r="AC138" s="228"/>
      <c r="AH138" s="228"/>
      <c r="AI138" s="228"/>
      <c r="AJ138" s="228"/>
    </row>
    <row r="139" spans="6:36" ht="13.5" customHeight="1">
      <c r="F139" s="228"/>
      <c r="G139" s="228"/>
      <c r="H139" s="228"/>
      <c r="M139" s="228"/>
      <c r="N139" s="228"/>
      <c r="O139" s="228"/>
      <c r="T139" s="228"/>
      <c r="U139" s="228"/>
      <c r="V139" s="228"/>
      <c r="AA139" s="228"/>
      <c r="AB139" s="228"/>
      <c r="AC139" s="228"/>
      <c r="AH139" s="228"/>
      <c r="AI139" s="228"/>
      <c r="AJ139" s="228"/>
    </row>
    <row r="140" spans="6:36" ht="13.5" customHeight="1">
      <c r="F140" s="228"/>
      <c r="G140" s="228"/>
      <c r="H140" s="228"/>
      <c r="M140" s="228"/>
      <c r="N140" s="228"/>
      <c r="O140" s="228"/>
      <c r="T140" s="228"/>
      <c r="U140" s="228"/>
      <c r="V140" s="228"/>
      <c r="AA140" s="228"/>
      <c r="AB140" s="228"/>
      <c r="AC140" s="228"/>
      <c r="AH140" s="228"/>
      <c r="AI140" s="228"/>
      <c r="AJ140" s="228"/>
    </row>
    <row r="141" spans="6:36" ht="13.5" customHeight="1">
      <c r="F141" s="228"/>
      <c r="G141" s="228"/>
      <c r="H141" s="228"/>
      <c r="M141" s="228"/>
      <c r="N141" s="228"/>
      <c r="O141" s="228"/>
      <c r="T141" s="228"/>
      <c r="U141" s="228"/>
      <c r="V141" s="228"/>
      <c r="AA141" s="228"/>
      <c r="AB141" s="228"/>
      <c r="AC141" s="228"/>
      <c r="AH141" s="228"/>
      <c r="AI141" s="228"/>
      <c r="AJ141" s="228"/>
    </row>
    <row r="142" spans="6:36" ht="13.5" customHeight="1">
      <c r="F142" s="228"/>
      <c r="G142" s="228"/>
      <c r="H142" s="228"/>
      <c r="M142" s="228"/>
      <c r="N142" s="228"/>
      <c r="O142" s="228"/>
      <c r="T142" s="228"/>
      <c r="U142" s="228"/>
      <c r="V142" s="228"/>
      <c r="AA142" s="228"/>
      <c r="AB142" s="228"/>
      <c r="AC142" s="228"/>
      <c r="AH142" s="228"/>
      <c r="AI142" s="228"/>
      <c r="AJ142" s="228"/>
    </row>
    <row r="143" spans="6:36" ht="13.5" customHeight="1">
      <c r="F143" s="228"/>
      <c r="G143" s="228"/>
      <c r="H143" s="228"/>
      <c r="M143" s="228"/>
      <c r="N143" s="228"/>
      <c r="O143" s="228"/>
      <c r="T143" s="228"/>
      <c r="U143" s="228"/>
      <c r="V143" s="228"/>
      <c r="AA143" s="228"/>
      <c r="AB143" s="228"/>
      <c r="AC143" s="228"/>
      <c r="AH143" s="228"/>
      <c r="AI143" s="228"/>
      <c r="AJ143" s="228"/>
    </row>
    <row r="144" spans="6:36" ht="13.5" customHeight="1">
      <c r="F144" s="228"/>
      <c r="G144" s="228"/>
      <c r="H144" s="228"/>
      <c r="M144" s="228"/>
      <c r="N144" s="228"/>
      <c r="O144" s="228"/>
      <c r="T144" s="228"/>
      <c r="U144" s="228"/>
      <c r="V144" s="228"/>
      <c r="AA144" s="228"/>
      <c r="AB144" s="228"/>
      <c r="AC144" s="228"/>
      <c r="AH144" s="228"/>
      <c r="AI144" s="228"/>
      <c r="AJ144" s="228"/>
    </row>
    <row r="145" spans="6:36" ht="13.5" customHeight="1">
      <c r="F145" s="228"/>
      <c r="G145" s="228"/>
      <c r="H145" s="228"/>
      <c r="M145" s="228"/>
      <c r="N145" s="228"/>
      <c r="O145" s="228"/>
      <c r="T145" s="228"/>
      <c r="U145" s="228"/>
      <c r="V145" s="228"/>
      <c r="AA145" s="228"/>
      <c r="AB145" s="228"/>
      <c r="AC145" s="228"/>
      <c r="AH145" s="228"/>
      <c r="AI145" s="228"/>
      <c r="AJ145" s="228"/>
    </row>
    <row r="146" spans="6:36" ht="13.5" customHeight="1">
      <c r="F146" s="228"/>
      <c r="G146" s="228"/>
      <c r="H146" s="228"/>
      <c r="M146" s="228"/>
      <c r="N146" s="228"/>
      <c r="O146" s="228"/>
      <c r="T146" s="228"/>
      <c r="U146" s="228"/>
      <c r="V146" s="228"/>
      <c r="AA146" s="228"/>
      <c r="AB146" s="228"/>
      <c r="AC146" s="228"/>
      <c r="AH146" s="228"/>
      <c r="AI146" s="228"/>
      <c r="AJ146" s="228"/>
    </row>
    <row r="147" spans="6:36" ht="13.5" customHeight="1">
      <c r="F147" s="228"/>
      <c r="G147" s="228"/>
      <c r="H147" s="228"/>
      <c r="M147" s="228"/>
      <c r="N147" s="228"/>
      <c r="O147" s="228"/>
      <c r="T147" s="228"/>
      <c r="U147" s="228"/>
      <c r="V147" s="228"/>
      <c r="AA147" s="228"/>
      <c r="AB147" s="228"/>
      <c r="AC147" s="228"/>
      <c r="AH147" s="228"/>
      <c r="AI147" s="228"/>
      <c r="AJ147" s="228"/>
    </row>
    <row r="148" spans="6:36" ht="13.5" customHeight="1">
      <c r="F148" s="228"/>
      <c r="G148" s="228"/>
      <c r="H148" s="228"/>
      <c r="M148" s="228"/>
      <c r="N148" s="228"/>
      <c r="O148" s="228"/>
      <c r="T148" s="228"/>
      <c r="U148" s="228"/>
      <c r="V148" s="228"/>
      <c r="AA148" s="228"/>
      <c r="AB148" s="228"/>
      <c r="AC148" s="228"/>
      <c r="AH148" s="228"/>
      <c r="AI148" s="228"/>
      <c r="AJ148" s="228"/>
    </row>
    <row r="149" spans="6:36" ht="13.5" customHeight="1">
      <c r="F149" s="228"/>
      <c r="G149" s="228"/>
      <c r="H149" s="228"/>
      <c r="M149" s="228"/>
      <c r="N149" s="228"/>
      <c r="O149" s="228"/>
      <c r="T149" s="228"/>
      <c r="U149" s="228"/>
      <c r="V149" s="228"/>
      <c r="AA149" s="228"/>
      <c r="AB149" s="228"/>
      <c r="AC149" s="228"/>
      <c r="AH149" s="228"/>
      <c r="AI149" s="228"/>
      <c r="AJ149" s="228"/>
    </row>
    <row r="150" spans="6:36" ht="13.5" customHeight="1">
      <c r="F150" s="228"/>
      <c r="G150" s="228"/>
      <c r="H150" s="228"/>
      <c r="M150" s="228"/>
      <c r="N150" s="228"/>
      <c r="O150" s="228"/>
      <c r="T150" s="228"/>
      <c r="U150" s="228"/>
      <c r="V150" s="228"/>
      <c r="AA150" s="228"/>
      <c r="AB150" s="228"/>
      <c r="AC150" s="228"/>
      <c r="AH150" s="228"/>
      <c r="AI150" s="228"/>
      <c r="AJ150" s="228"/>
    </row>
    <row r="151" spans="6:36" ht="13.5" customHeight="1">
      <c r="F151" s="228"/>
      <c r="G151" s="228"/>
      <c r="H151" s="228"/>
      <c r="M151" s="228"/>
      <c r="N151" s="228"/>
      <c r="O151" s="228"/>
      <c r="T151" s="228"/>
      <c r="U151" s="228"/>
      <c r="V151" s="228"/>
      <c r="AA151" s="228"/>
      <c r="AB151" s="228"/>
      <c r="AC151" s="228"/>
      <c r="AH151" s="228"/>
      <c r="AI151" s="228"/>
      <c r="AJ151" s="228"/>
    </row>
    <row r="152" spans="6:36" ht="13.5" customHeight="1">
      <c r="F152" s="228"/>
      <c r="G152" s="228"/>
      <c r="H152" s="228"/>
      <c r="M152" s="228"/>
      <c r="N152" s="228"/>
      <c r="O152" s="228"/>
      <c r="T152" s="228"/>
      <c r="U152" s="228"/>
      <c r="V152" s="228"/>
      <c r="AA152" s="228"/>
      <c r="AB152" s="228"/>
      <c r="AC152" s="228"/>
      <c r="AH152" s="228"/>
      <c r="AI152" s="228"/>
      <c r="AJ152" s="228"/>
    </row>
    <row r="153" spans="6:36" ht="13.5" customHeight="1">
      <c r="F153" s="228"/>
      <c r="G153" s="228"/>
      <c r="H153" s="228"/>
      <c r="M153" s="228"/>
      <c r="N153" s="228"/>
      <c r="O153" s="228"/>
      <c r="T153" s="228"/>
      <c r="U153" s="228"/>
      <c r="V153" s="228"/>
      <c r="AA153" s="228"/>
      <c r="AB153" s="228"/>
      <c r="AC153" s="228"/>
      <c r="AH153" s="228"/>
      <c r="AI153" s="228"/>
      <c r="AJ153" s="228"/>
    </row>
    <row r="154" spans="6:36" ht="13.5" customHeight="1">
      <c r="F154" s="228"/>
      <c r="G154" s="228"/>
      <c r="H154" s="228"/>
      <c r="M154" s="228"/>
      <c r="N154" s="228"/>
      <c r="O154" s="228"/>
      <c r="T154" s="228"/>
      <c r="U154" s="228"/>
      <c r="V154" s="228"/>
      <c r="AA154" s="228"/>
      <c r="AB154" s="228"/>
      <c r="AC154" s="228"/>
      <c r="AH154" s="228"/>
      <c r="AI154" s="228"/>
      <c r="AJ154" s="228"/>
    </row>
    <row r="155" spans="6:36" ht="13.5" customHeight="1">
      <c r="F155" s="228"/>
      <c r="G155" s="228"/>
      <c r="H155" s="228"/>
      <c r="M155" s="228"/>
      <c r="N155" s="228"/>
      <c r="O155" s="228"/>
      <c r="T155" s="228"/>
      <c r="U155" s="228"/>
      <c r="V155" s="228"/>
      <c r="AA155" s="228"/>
      <c r="AB155" s="228"/>
      <c r="AC155" s="228"/>
      <c r="AH155" s="228"/>
      <c r="AI155" s="228"/>
      <c r="AJ155" s="228"/>
    </row>
    <row r="156" spans="6:36" ht="13.5" customHeight="1">
      <c r="F156" s="228"/>
      <c r="G156" s="228"/>
      <c r="H156" s="228"/>
      <c r="M156" s="228"/>
      <c r="N156" s="228"/>
      <c r="O156" s="228"/>
      <c r="T156" s="228"/>
      <c r="U156" s="228"/>
      <c r="V156" s="228"/>
      <c r="AA156" s="228"/>
      <c r="AB156" s="228"/>
      <c r="AC156" s="228"/>
      <c r="AH156" s="228"/>
      <c r="AI156" s="228"/>
      <c r="AJ156" s="228"/>
    </row>
    <row r="157" spans="6:36" ht="13.5" customHeight="1">
      <c r="F157" s="228"/>
      <c r="G157" s="228"/>
      <c r="H157" s="228"/>
      <c r="M157" s="228"/>
      <c r="N157" s="228"/>
      <c r="O157" s="228"/>
      <c r="T157" s="228"/>
      <c r="U157" s="228"/>
      <c r="V157" s="228"/>
      <c r="AA157" s="228"/>
      <c r="AB157" s="228"/>
      <c r="AC157" s="228"/>
      <c r="AH157" s="228"/>
      <c r="AI157" s="228"/>
      <c r="AJ157" s="228"/>
    </row>
    <row r="158" spans="6:36" ht="13.5" customHeight="1">
      <c r="F158" s="228"/>
      <c r="G158" s="228"/>
      <c r="H158" s="228"/>
      <c r="M158" s="228"/>
      <c r="N158" s="228"/>
      <c r="O158" s="228"/>
      <c r="T158" s="228"/>
      <c r="U158" s="228"/>
      <c r="V158" s="228"/>
      <c r="AA158" s="228"/>
      <c r="AB158" s="228"/>
      <c r="AC158" s="228"/>
      <c r="AH158" s="228"/>
      <c r="AI158" s="228"/>
      <c r="AJ158" s="228"/>
    </row>
    <row r="159" spans="6:36" ht="13.5" customHeight="1">
      <c r="F159" s="228"/>
      <c r="G159" s="228"/>
      <c r="H159" s="228"/>
      <c r="M159" s="228"/>
      <c r="N159" s="228"/>
      <c r="O159" s="228"/>
      <c r="T159" s="228"/>
      <c r="U159" s="228"/>
      <c r="V159" s="228"/>
      <c r="AA159" s="228"/>
      <c r="AB159" s="228"/>
      <c r="AC159" s="228"/>
      <c r="AH159" s="228"/>
      <c r="AI159" s="228"/>
      <c r="AJ159" s="228"/>
    </row>
    <row r="160" spans="6:36" ht="13.5" customHeight="1">
      <c r="F160" s="228"/>
      <c r="G160" s="228"/>
      <c r="H160" s="228"/>
      <c r="M160" s="228"/>
      <c r="N160" s="228"/>
      <c r="O160" s="228"/>
      <c r="T160" s="228"/>
      <c r="U160" s="228"/>
      <c r="V160" s="228"/>
      <c r="AA160" s="228"/>
      <c r="AB160" s="228"/>
      <c r="AC160" s="228"/>
      <c r="AH160" s="228"/>
      <c r="AI160" s="228"/>
      <c r="AJ160" s="228"/>
    </row>
    <row r="161" spans="6:36" ht="13.5" customHeight="1">
      <c r="F161" s="228"/>
      <c r="G161" s="228"/>
      <c r="H161" s="228"/>
      <c r="M161" s="228"/>
      <c r="N161" s="228"/>
      <c r="O161" s="228"/>
      <c r="T161" s="228"/>
      <c r="U161" s="228"/>
      <c r="V161" s="228"/>
      <c r="AA161" s="228"/>
      <c r="AB161" s="228"/>
      <c r="AC161" s="228"/>
      <c r="AH161" s="228"/>
      <c r="AI161" s="228"/>
      <c r="AJ161" s="228"/>
    </row>
    <row r="162" spans="6:36" ht="13.5" customHeight="1">
      <c r="F162" s="228"/>
      <c r="G162" s="228"/>
      <c r="H162" s="228"/>
      <c r="M162" s="228"/>
      <c r="N162" s="228"/>
      <c r="O162" s="228"/>
      <c r="T162" s="228"/>
      <c r="U162" s="228"/>
      <c r="V162" s="228"/>
      <c r="AA162" s="228"/>
      <c r="AB162" s="228"/>
      <c r="AC162" s="228"/>
      <c r="AH162" s="228"/>
      <c r="AI162" s="228"/>
      <c r="AJ162" s="228"/>
    </row>
    <row r="163" spans="6:36" ht="13.5" customHeight="1">
      <c r="F163" s="228"/>
      <c r="G163" s="228"/>
      <c r="H163" s="228"/>
      <c r="M163" s="228"/>
      <c r="N163" s="228"/>
      <c r="O163" s="228"/>
      <c r="T163" s="228"/>
      <c r="U163" s="228"/>
      <c r="V163" s="228"/>
      <c r="AA163" s="228"/>
      <c r="AB163" s="228"/>
      <c r="AC163" s="228"/>
      <c r="AH163" s="228"/>
      <c r="AI163" s="228"/>
      <c r="AJ163" s="228"/>
    </row>
    <row r="164" spans="6:36" ht="13.5" customHeight="1">
      <c r="F164" s="228"/>
      <c r="G164" s="228"/>
      <c r="H164" s="228"/>
      <c r="M164" s="228"/>
      <c r="N164" s="228"/>
      <c r="O164" s="228"/>
      <c r="T164" s="228"/>
      <c r="U164" s="228"/>
      <c r="V164" s="228"/>
      <c r="AA164" s="228"/>
      <c r="AB164" s="228"/>
      <c r="AC164" s="228"/>
      <c r="AH164" s="228"/>
      <c r="AI164" s="228"/>
      <c r="AJ164" s="228"/>
    </row>
    <row r="165" spans="6:36" ht="13.5" customHeight="1">
      <c r="F165" s="228"/>
      <c r="G165" s="228"/>
      <c r="H165" s="228"/>
      <c r="M165" s="228"/>
      <c r="N165" s="228"/>
      <c r="O165" s="228"/>
      <c r="T165" s="228"/>
      <c r="U165" s="228"/>
      <c r="V165" s="228"/>
      <c r="AA165" s="228"/>
      <c r="AB165" s="228"/>
      <c r="AC165" s="228"/>
      <c r="AH165" s="228"/>
      <c r="AI165" s="228"/>
      <c r="AJ165" s="228"/>
    </row>
    <row r="166" spans="6:36" ht="13.5" customHeight="1">
      <c r="F166" s="228"/>
      <c r="G166" s="228"/>
      <c r="H166" s="228"/>
      <c r="M166" s="228"/>
      <c r="N166" s="228"/>
      <c r="O166" s="228"/>
      <c r="T166" s="228"/>
      <c r="U166" s="228"/>
      <c r="V166" s="228"/>
      <c r="AA166" s="228"/>
      <c r="AB166" s="228"/>
      <c r="AC166" s="228"/>
      <c r="AH166" s="228"/>
      <c r="AI166" s="228"/>
      <c r="AJ166" s="228"/>
    </row>
    <row r="167" spans="6:36" ht="13.5" customHeight="1">
      <c r="F167" s="228"/>
      <c r="G167" s="228"/>
      <c r="H167" s="228"/>
      <c r="M167" s="228"/>
      <c r="N167" s="228"/>
      <c r="O167" s="228"/>
      <c r="T167" s="228"/>
      <c r="U167" s="228"/>
      <c r="V167" s="228"/>
      <c r="AA167" s="228"/>
      <c r="AB167" s="228"/>
      <c r="AC167" s="228"/>
      <c r="AH167" s="228"/>
      <c r="AI167" s="228"/>
      <c r="AJ167" s="228"/>
    </row>
    <row r="168" spans="6:36" ht="13.5" customHeight="1">
      <c r="F168" s="228"/>
      <c r="G168" s="228"/>
      <c r="H168" s="228"/>
      <c r="M168" s="228"/>
      <c r="N168" s="228"/>
      <c r="O168" s="228"/>
      <c r="T168" s="228"/>
      <c r="U168" s="228"/>
      <c r="V168" s="228"/>
      <c r="AA168" s="228"/>
      <c r="AB168" s="228"/>
      <c r="AC168" s="228"/>
      <c r="AH168" s="228"/>
      <c r="AI168" s="228"/>
      <c r="AJ168" s="228"/>
    </row>
    <row r="169" spans="6:36" ht="13.5" customHeight="1">
      <c r="F169" s="228"/>
      <c r="G169" s="228"/>
      <c r="H169" s="228"/>
      <c r="M169" s="228"/>
      <c r="N169" s="228"/>
      <c r="O169" s="228"/>
      <c r="T169" s="228"/>
      <c r="U169" s="228"/>
      <c r="V169" s="228"/>
      <c r="AA169" s="228"/>
      <c r="AB169" s="228"/>
      <c r="AC169" s="228"/>
      <c r="AH169" s="228"/>
      <c r="AI169" s="228"/>
      <c r="AJ169" s="228"/>
    </row>
    <row r="170" spans="6:36" ht="13.5" customHeight="1">
      <c r="F170" s="228"/>
      <c r="G170" s="228"/>
      <c r="H170" s="228"/>
      <c r="M170" s="228"/>
      <c r="N170" s="228"/>
      <c r="O170" s="228"/>
      <c r="T170" s="228"/>
      <c r="U170" s="228"/>
      <c r="V170" s="228"/>
      <c r="AA170" s="228"/>
      <c r="AB170" s="228"/>
      <c r="AC170" s="228"/>
      <c r="AH170" s="228"/>
      <c r="AI170" s="228"/>
      <c r="AJ170" s="228"/>
    </row>
    <row r="171" spans="6:36" ht="13.5" customHeight="1">
      <c r="F171" s="228"/>
      <c r="G171" s="228"/>
      <c r="H171" s="228"/>
      <c r="M171" s="228"/>
      <c r="N171" s="228"/>
      <c r="O171" s="228"/>
      <c r="T171" s="228"/>
      <c r="U171" s="228"/>
      <c r="V171" s="228"/>
      <c r="AA171" s="228"/>
      <c r="AB171" s="228"/>
      <c r="AC171" s="228"/>
      <c r="AH171" s="228"/>
      <c r="AI171" s="228"/>
      <c r="AJ171" s="228"/>
    </row>
    <row r="172" spans="6:36" ht="13.5" customHeight="1">
      <c r="F172" s="228"/>
      <c r="G172" s="228"/>
      <c r="H172" s="228"/>
      <c r="M172" s="228"/>
      <c r="N172" s="228"/>
      <c r="O172" s="228"/>
      <c r="T172" s="228"/>
      <c r="U172" s="228"/>
      <c r="V172" s="228"/>
      <c r="AA172" s="228"/>
      <c r="AB172" s="228"/>
      <c r="AC172" s="228"/>
      <c r="AH172" s="228"/>
      <c r="AI172" s="228"/>
      <c r="AJ172" s="228"/>
    </row>
    <row r="173" spans="6:36" ht="13.5" customHeight="1">
      <c r="F173" s="228"/>
      <c r="G173" s="228"/>
      <c r="H173" s="228"/>
      <c r="M173" s="228"/>
      <c r="N173" s="228"/>
      <c r="O173" s="228"/>
      <c r="T173" s="228"/>
      <c r="U173" s="228"/>
      <c r="V173" s="228"/>
      <c r="AA173" s="228"/>
      <c r="AB173" s="228"/>
      <c r="AC173" s="228"/>
      <c r="AH173" s="228"/>
      <c r="AI173" s="228"/>
      <c r="AJ173" s="228"/>
    </row>
    <row r="174" spans="6:36" ht="13.5" customHeight="1">
      <c r="F174" s="228"/>
      <c r="G174" s="228"/>
      <c r="H174" s="228"/>
      <c r="M174" s="228"/>
      <c r="N174" s="228"/>
      <c r="O174" s="228"/>
      <c r="T174" s="228"/>
      <c r="U174" s="228"/>
      <c r="V174" s="228"/>
      <c r="AA174" s="228"/>
      <c r="AB174" s="228"/>
      <c r="AC174" s="228"/>
      <c r="AH174" s="228"/>
      <c r="AI174" s="228"/>
      <c r="AJ174" s="228"/>
    </row>
    <row r="175" spans="6:36" ht="13.5" customHeight="1">
      <c r="F175" s="228"/>
      <c r="G175" s="228"/>
      <c r="H175" s="228"/>
      <c r="M175" s="228"/>
      <c r="N175" s="228"/>
      <c r="O175" s="228"/>
      <c r="T175" s="228"/>
      <c r="U175" s="228"/>
      <c r="V175" s="228"/>
      <c r="AA175" s="228"/>
      <c r="AB175" s="228"/>
      <c r="AC175" s="228"/>
      <c r="AH175" s="228"/>
      <c r="AI175" s="228"/>
      <c r="AJ175" s="228"/>
    </row>
    <row r="176" spans="6:36" ht="13.5" customHeight="1">
      <c r="F176" s="228"/>
      <c r="G176" s="228"/>
      <c r="H176" s="228"/>
      <c r="M176" s="228"/>
      <c r="N176" s="228"/>
      <c r="O176" s="228"/>
      <c r="T176" s="228"/>
      <c r="U176" s="228"/>
      <c r="V176" s="228"/>
      <c r="AA176" s="228"/>
      <c r="AB176" s="228"/>
      <c r="AC176" s="228"/>
      <c r="AH176" s="228"/>
      <c r="AI176" s="228"/>
      <c r="AJ176" s="228"/>
    </row>
    <row r="177" spans="6:36" ht="13.5" customHeight="1">
      <c r="F177" s="228"/>
      <c r="G177" s="228"/>
      <c r="H177" s="228"/>
      <c r="M177" s="228"/>
      <c r="N177" s="228"/>
      <c r="O177" s="228"/>
      <c r="T177" s="228"/>
      <c r="U177" s="228"/>
      <c r="V177" s="228"/>
      <c r="AA177" s="228"/>
      <c r="AB177" s="228"/>
      <c r="AC177" s="228"/>
      <c r="AH177" s="228"/>
      <c r="AI177" s="228"/>
      <c r="AJ177" s="228"/>
    </row>
    <row r="178" spans="6:36" ht="13.5" customHeight="1">
      <c r="F178" s="228"/>
      <c r="G178" s="228"/>
      <c r="H178" s="228"/>
      <c r="M178" s="228"/>
      <c r="N178" s="228"/>
      <c r="O178" s="228"/>
      <c r="T178" s="228"/>
      <c r="U178" s="228"/>
      <c r="V178" s="228"/>
      <c r="AA178" s="228"/>
      <c r="AB178" s="228"/>
      <c r="AC178" s="228"/>
      <c r="AH178" s="228"/>
      <c r="AI178" s="228"/>
      <c r="AJ178" s="228"/>
    </row>
    <row r="179" spans="6:36" ht="13.5" customHeight="1">
      <c r="F179" s="228"/>
      <c r="G179" s="228"/>
      <c r="H179" s="228"/>
      <c r="M179" s="228"/>
      <c r="N179" s="228"/>
      <c r="O179" s="228"/>
      <c r="T179" s="228"/>
      <c r="U179" s="228"/>
      <c r="V179" s="228"/>
      <c r="AA179" s="228"/>
      <c r="AB179" s="228"/>
      <c r="AC179" s="228"/>
      <c r="AH179" s="228"/>
      <c r="AI179" s="228"/>
      <c r="AJ179" s="228"/>
    </row>
    <row r="180" spans="6:36" ht="13.5" customHeight="1">
      <c r="F180" s="228"/>
      <c r="G180" s="228"/>
      <c r="H180" s="228"/>
      <c r="M180" s="228"/>
      <c r="N180" s="228"/>
      <c r="O180" s="228"/>
      <c r="T180" s="228"/>
      <c r="U180" s="228"/>
      <c r="V180" s="228"/>
      <c r="AA180" s="228"/>
      <c r="AB180" s="228"/>
      <c r="AC180" s="228"/>
      <c r="AH180" s="228"/>
      <c r="AI180" s="228"/>
      <c r="AJ180" s="228"/>
    </row>
    <row r="181" spans="6:36" ht="13.5" customHeight="1">
      <c r="F181" s="228"/>
      <c r="G181" s="228"/>
      <c r="H181" s="228"/>
      <c r="M181" s="228"/>
      <c r="N181" s="228"/>
      <c r="O181" s="228"/>
      <c r="T181" s="228"/>
      <c r="U181" s="228"/>
      <c r="V181" s="228"/>
      <c r="AA181" s="228"/>
      <c r="AB181" s="228"/>
      <c r="AC181" s="228"/>
      <c r="AH181" s="228"/>
      <c r="AI181" s="228"/>
      <c r="AJ181" s="228"/>
    </row>
    <row r="182" spans="6:36" ht="13.5" customHeight="1">
      <c r="F182" s="228"/>
      <c r="G182" s="228"/>
      <c r="H182" s="228"/>
      <c r="M182" s="228"/>
      <c r="N182" s="228"/>
      <c r="O182" s="228"/>
      <c r="T182" s="228"/>
      <c r="U182" s="228"/>
      <c r="V182" s="228"/>
      <c r="AA182" s="228"/>
      <c r="AB182" s="228"/>
      <c r="AC182" s="228"/>
      <c r="AH182" s="228"/>
      <c r="AI182" s="228"/>
      <c r="AJ182" s="228"/>
    </row>
    <row r="183" spans="6:36" ht="13.5" customHeight="1">
      <c r="F183" s="228"/>
      <c r="G183" s="228"/>
      <c r="H183" s="228"/>
      <c r="M183" s="228"/>
      <c r="N183" s="228"/>
      <c r="O183" s="228"/>
      <c r="T183" s="228"/>
      <c r="U183" s="228"/>
      <c r="V183" s="228"/>
      <c r="AA183" s="228"/>
      <c r="AB183" s="228"/>
      <c r="AC183" s="228"/>
      <c r="AH183" s="228"/>
      <c r="AI183" s="228"/>
      <c r="AJ183" s="228"/>
    </row>
    <row r="184" spans="6:36" ht="13.5" customHeight="1">
      <c r="F184" s="228"/>
      <c r="G184" s="228"/>
      <c r="H184" s="228"/>
      <c r="M184" s="228"/>
      <c r="N184" s="228"/>
      <c r="O184" s="228"/>
      <c r="T184" s="228"/>
      <c r="U184" s="228"/>
      <c r="V184" s="228"/>
      <c r="AA184" s="228"/>
      <c r="AB184" s="228"/>
      <c r="AC184" s="228"/>
      <c r="AH184" s="228"/>
      <c r="AI184" s="228"/>
      <c r="AJ184" s="228"/>
    </row>
    <row r="185" spans="6:36" ht="13.5" customHeight="1">
      <c r="F185" s="228"/>
      <c r="G185" s="228"/>
      <c r="H185" s="228"/>
      <c r="M185" s="228"/>
      <c r="N185" s="228"/>
      <c r="O185" s="228"/>
      <c r="T185" s="228"/>
      <c r="U185" s="228"/>
      <c r="V185" s="228"/>
      <c r="AA185" s="228"/>
      <c r="AB185" s="228"/>
      <c r="AC185" s="228"/>
      <c r="AH185" s="228"/>
      <c r="AI185" s="228"/>
      <c r="AJ185" s="228"/>
    </row>
    <row r="186" spans="6:36" ht="13.5" customHeight="1">
      <c r="F186" s="228"/>
      <c r="G186" s="228"/>
      <c r="H186" s="228"/>
      <c r="M186" s="228"/>
      <c r="N186" s="228"/>
      <c r="O186" s="228"/>
      <c r="T186" s="228"/>
      <c r="U186" s="228"/>
      <c r="V186" s="228"/>
      <c r="AA186" s="228"/>
      <c r="AB186" s="228"/>
      <c r="AC186" s="228"/>
      <c r="AH186" s="228"/>
      <c r="AI186" s="228"/>
      <c r="AJ186" s="228"/>
    </row>
    <row r="187" spans="6:36" ht="13.5" customHeight="1">
      <c r="F187" s="228"/>
      <c r="G187" s="228"/>
      <c r="H187" s="228"/>
      <c r="M187" s="228"/>
      <c r="N187" s="228"/>
      <c r="O187" s="228"/>
      <c r="T187" s="228"/>
      <c r="U187" s="228"/>
      <c r="V187" s="228"/>
      <c r="AA187" s="228"/>
      <c r="AB187" s="228"/>
      <c r="AC187" s="228"/>
      <c r="AH187" s="228"/>
      <c r="AI187" s="228"/>
      <c r="AJ187" s="228"/>
    </row>
    <row r="188" spans="6:36" ht="13.5" customHeight="1">
      <c r="F188" s="228"/>
      <c r="G188" s="228"/>
      <c r="H188" s="228"/>
      <c r="M188" s="228"/>
      <c r="N188" s="228"/>
      <c r="O188" s="228"/>
      <c r="T188" s="228"/>
      <c r="U188" s="228"/>
      <c r="V188" s="228"/>
      <c r="AA188" s="228"/>
      <c r="AB188" s="228"/>
      <c r="AC188" s="228"/>
      <c r="AH188" s="228"/>
      <c r="AI188" s="228"/>
      <c r="AJ188" s="228"/>
    </row>
    <row r="189" spans="6:36" ht="13.5" customHeight="1">
      <c r="F189" s="228"/>
      <c r="G189" s="228"/>
      <c r="H189" s="228"/>
      <c r="M189" s="228"/>
      <c r="N189" s="228"/>
      <c r="O189" s="228"/>
      <c r="T189" s="228"/>
      <c r="U189" s="228"/>
      <c r="V189" s="228"/>
      <c r="AA189" s="228"/>
      <c r="AB189" s="228"/>
      <c r="AC189" s="228"/>
      <c r="AH189" s="228"/>
      <c r="AI189" s="228"/>
      <c r="AJ189" s="228"/>
    </row>
    <row r="190" spans="6:36" ht="13.5" customHeight="1">
      <c r="F190" s="228"/>
      <c r="G190" s="228"/>
      <c r="H190" s="228"/>
      <c r="M190" s="228"/>
      <c r="N190" s="228"/>
      <c r="O190" s="228"/>
      <c r="T190" s="228"/>
      <c r="U190" s="228"/>
      <c r="V190" s="228"/>
      <c r="AA190" s="228"/>
      <c r="AB190" s="228"/>
      <c r="AC190" s="228"/>
      <c r="AH190" s="228"/>
      <c r="AI190" s="228"/>
      <c r="AJ190" s="228"/>
    </row>
    <row r="191" spans="6:36" ht="13.5" customHeight="1">
      <c r="F191" s="228"/>
      <c r="G191" s="228"/>
      <c r="H191" s="228"/>
      <c r="M191" s="228"/>
      <c r="N191" s="228"/>
      <c r="O191" s="228"/>
      <c r="T191" s="228"/>
      <c r="U191" s="228"/>
      <c r="V191" s="228"/>
      <c r="AA191" s="228"/>
      <c r="AB191" s="228"/>
      <c r="AC191" s="228"/>
      <c r="AH191" s="228"/>
      <c r="AI191" s="228"/>
      <c r="AJ191" s="228"/>
    </row>
    <row r="192" spans="6:36" ht="13.5" customHeight="1">
      <c r="F192" s="228"/>
      <c r="G192" s="228"/>
      <c r="H192" s="228"/>
      <c r="M192" s="228"/>
      <c r="N192" s="228"/>
      <c r="O192" s="228"/>
      <c r="T192" s="228"/>
      <c r="U192" s="228"/>
      <c r="V192" s="228"/>
      <c r="AA192" s="228"/>
      <c r="AB192" s="228"/>
      <c r="AC192" s="228"/>
      <c r="AH192" s="228"/>
      <c r="AI192" s="228"/>
      <c r="AJ192" s="228"/>
    </row>
    <row r="193" spans="6:36" ht="13.5" customHeight="1">
      <c r="F193" s="228"/>
      <c r="G193" s="228"/>
      <c r="H193" s="228"/>
      <c r="M193" s="228"/>
      <c r="N193" s="228"/>
      <c r="O193" s="228"/>
      <c r="T193" s="228"/>
      <c r="U193" s="228"/>
      <c r="V193" s="228"/>
      <c r="AA193" s="228"/>
      <c r="AB193" s="228"/>
      <c r="AC193" s="228"/>
      <c r="AH193" s="228"/>
      <c r="AI193" s="228"/>
      <c r="AJ193" s="228"/>
    </row>
    <row r="194" spans="6:36" ht="13.5" customHeight="1">
      <c r="F194" s="228"/>
      <c r="G194" s="228"/>
      <c r="H194" s="228"/>
      <c r="M194" s="228"/>
      <c r="N194" s="228"/>
      <c r="O194" s="228"/>
      <c r="T194" s="228"/>
      <c r="U194" s="228"/>
      <c r="V194" s="228"/>
      <c r="AA194" s="228"/>
      <c r="AB194" s="228"/>
      <c r="AC194" s="228"/>
      <c r="AH194" s="228"/>
      <c r="AI194" s="228"/>
      <c r="AJ194" s="228"/>
    </row>
    <row r="195" spans="6:36" ht="13.5" customHeight="1">
      <c r="F195" s="228"/>
      <c r="G195" s="228"/>
      <c r="H195" s="228"/>
      <c r="M195" s="228"/>
      <c r="N195" s="228"/>
      <c r="O195" s="228"/>
      <c r="T195" s="228"/>
      <c r="U195" s="228"/>
      <c r="V195" s="228"/>
      <c r="AA195" s="228"/>
      <c r="AB195" s="228"/>
      <c r="AC195" s="228"/>
      <c r="AH195" s="228"/>
      <c r="AI195" s="228"/>
      <c r="AJ195" s="228"/>
    </row>
    <row r="196" spans="6:36" ht="13.5" customHeight="1">
      <c r="F196" s="228"/>
      <c r="G196" s="228"/>
      <c r="H196" s="228"/>
      <c r="M196" s="228"/>
      <c r="N196" s="228"/>
      <c r="O196" s="228"/>
      <c r="T196" s="228"/>
      <c r="U196" s="228"/>
      <c r="V196" s="228"/>
      <c r="AA196" s="228"/>
      <c r="AB196" s="228"/>
      <c r="AC196" s="228"/>
      <c r="AH196" s="228"/>
      <c r="AI196" s="228"/>
      <c r="AJ196" s="228"/>
    </row>
    <row r="197" spans="6:36" ht="13.5" customHeight="1">
      <c r="F197" s="228"/>
      <c r="G197" s="228"/>
      <c r="H197" s="228"/>
      <c r="M197" s="228"/>
      <c r="N197" s="228"/>
      <c r="O197" s="228"/>
      <c r="T197" s="228"/>
      <c r="U197" s="228"/>
      <c r="V197" s="228"/>
      <c r="AA197" s="228"/>
      <c r="AB197" s="228"/>
      <c r="AC197" s="228"/>
      <c r="AH197" s="228"/>
      <c r="AI197" s="228"/>
      <c r="AJ197" s="228"/>
    </row>
    <row r="198" spans="6:36" ht="13.5" customHeight="1">
      <c r="F198" s="228"/>
      <c r="G198" s="228"/>
      <c r="H198" s="228"/>
      <c r="M198" s="228"/>
      <c r="N198" s="228"/>
      <c r="O198" s="228"/>
      <c r="T198" s="228"/>
      <c r="U198" s="228"/>
      <c r="V198" s="228"/>
      <c r="AA198" s="228"/>
      <c r="AB198" s="228"/>
      <c r="AC198" s="228"/>
      <c r="AH198" s="228"/>
      <c r="AI198" s="228"/>
      <c r="AJ198" s="228"/>
    </row>
    <row r="199" spans="6:36" ht="13.5" customHeight="1">
      <c r="F199" s="228"/>
      <c r="G199" s="228"/>
      <c r="H199" s="228"/>
      <c r="M199" s="228"/>
      <c r="N199" s="228"/>
      <c r="O199" s="228"/>
      <c r="T199" s="228"/>
      <c r="U199" s="228"/>
      <c r="V199" s="228"/>
      <c r="AA199" s="228"/>
      <c r="AB199" s="228"/>
      <c r="AC199" s="228"/>
      <c r="AH199" s="228"/>
      <c r="AI199" s="228"/>
      <c r="AJ199" s="228"/>
    </row>
    <row r="200" spans="6:36" ht="13.5" customHeight="1">
      <c r="F200" s="228"/>
      <c r="G200" s="228"/>
      <c r="H200" s="228"/>
      <c r="M200" s="228"/>
      <c r="N200" s="228"/>
      <c r="O200" s="228"/>
      <c r="T200" s="228"/>
      <c r="U200" s="228"/>
      <c r="V200" s="228"/>
      <c r="AA200" s="228"/>
      <c r="AB200" s="228"/>
      <c r="AC200" s="228"/>
      <c r="AH200" s="228"/>
      <c r="AI200" s="228"/>
      <c r="AJ200" s="228"/>
    </row>
    <row r="201" spans="6:36" ht="13.5" customHeight="1">
      <c r="F201" s="228"/>
      <c r="G201" s="228"/>
      <c r="H201" s="228"/>
      <c r="M201" s="228"/>
      <c r="N201" s="228"/>
      <c r="O201" s="228"/>
      <c r="T201" s="228"/>
      <c r="U201" s="228"/>
      <c r="V201" s="228"/>
      <c r="AA201" s="228"/>
      <c r="AB201" s="228"/>
      <c r="AC201" s="228"/>
      <c r="AH201" s="228"/>
      <c r="AI201" s="228"/>
      <c r="AJ201" s="228"/>
    </row>
    <row r="202" spans="6:36" ht="13.5" customHeight="1">
      <c r="F202" s="228"/>
      <c r="G202" s="228"/>
      <c r="H202" s="228"/>
      <c r="M202" s="228"/>
      <c r="N202" s="228"/>
      <c r="O202" s="228"/>
      <c r="T202" s="228"/>
      <c r="U202" s="228"/>
      <c r="V202" s="228"/>
      <c r="AA202" s="228"/>
      <c r="AB202" s="228"/>
      <c r="AC202" s="228"/>
      <c r="AH202" s="228"/>
      <c r="AI202" s="228"/>
      <c r="AJ202" s="228"/>
    </row>
    <row r="203" spans="6:36" ht="13.5" customHeight="1">
      <c r="F203" s="228"/>
      <c r="G203" s="228"/>
      <c r="H203" s="228"/>
      <c r="M203" s="228"/>
      <c r="N203" s="228"/>
      <c r="O203" s="228"/>
      <c r="T203" s="228"/>
      <c r="U203" s="228"/>
      <c r="V203" s="228"/>
      <c r="AA203" s="228"/>
      <c r="AB203" s="228"/>
      <c r="AC203" s="228"/>
      <c r="AH203" s="228"/>
      <c r="AI203" s="228"/>
      <c r="AJ203" s="228"/>
    </row>
    <row r="204" spans="6:36" ht="13.5" customHeight="1">
      <c r="F204" s="228"/>
      <c r="G204" s="228"/>
      <c r="H204" s="228"/>
      <c r="M204" s="228"/>
      <c r="N204" s="228"/>
      <c r="O204" s="228"/>
      <c r="T204" s="228"/>
      <c r="U204" s="228"/>
      <c r="V204" s="228"/>
      <c r="AA204" s="228"/>
      <c r="AB204" s="228"/>
      <c r="AC204" s="228"/>
      <c r="AH204" s="228"/>
      <c r="AI204" s="228"/>
      <c r="AJ204" s="228"/>
    </row>
    <row r="205" spans="6:36" ht="13.5" customHeight="1">
      <c r="F205" s="228"/>
      <c r="G205" s="228"/>
      <c r="H205" s="228"/>
      <c r="M205" s="228"/>
      <c r="N205" s="228"/>
      <c r="O205" s="228"/>
      <c r="T205" s="228"/>
      <c r="U205" s="228"/>
      <c r="V205" s="228"/>
      <c r="AA205" s="228"/>
      <c r="AB205" s="228"/>
      <c r="AC205" s="228"/>
      <c r="AH205" s="228"/>
      <c r="AI205" s="228"/>
      <c r="AJ205" s="228"/>
    </row>
    <row r="206" spans="6:36" ht="13.5" customHeight="1">
      <c r="F206" s="228"/>
      <c r="G206" s="228"/>
      <c r="H206" s="228"/>
      <c r="M206" s="228"/>
      <c r="N206" s="228"/>
      <c r="O206" s="228"/>
      <c r="T206" s="228"/>
      <c r="U206" s="228"/>
      <c r="V206" s="228"/>
      <c r="AA206" s="228"/>
      <c r="AB206" s="228"/>
      <c r="AC206" s="228"/>
      <c r="AH206" s="228"/>
      <c r="AI206" s="228"/>
      <c r="AJ206" s="228"/>
    </row>
    <row r="207" spans="6:36" ht="13.5" customHeight="1">
      <c r="F207" s="228"/>
      <c r="G207" s="228"/>
      <c r="H207" s="228"/>
      <c r="M207" s="228"/>
      <c r="N207" s="228"/>
      <c r="O207" s="228"/>
      <c r="T207" s="228"/>
      <c r="U207" s="228"/>
      <c r="V207" s="228"/>
      <c r="AA207" s="228"/>
      <c r="AB207" s="228"/>
      <c r="AC207" s="228"/>
      <c r="AH207" s="228"/>
      <c r="AI207" s="228"/>
      <c r="AJ207" s="228"/>
    </row>
    <row r="208" spans="6:36" ht="13.5" customHeight="1">
      <c r="F208" s="228"/>
      <c r="G208" s="228"/>
      <c r="H208" s="228"/>
      <c r="M208" s="228"/>
      <c r="N208" s="228"/>
      <c r="O208" s="228"/>
      <c r="T208" s="228"/>
      <c r="U208" s="228"/>
      <c r="V208" s="228"/>
      <c r="AA208" s="228"/>
      <c r="AB208" s="228"/>
      <c r="AC208" s="228"/>
      <c r="AH208" s="228"/>
      <c r="AI208" s="228"/>
      <c r="AJ208" s="228"/>
    </row>
    <row r="209" spans="6:36" ht="13.5" customHeight="1">
      <c r="F209" s="228"/>
      <c r="G209" s="228"/>
      <c r="H209" s="228"/>
      <c r="M209" s="228"/>
      <c r="N209" s="228"/>
      <c r="O209" s="228"/>
      <c r="T209" s="228"/>
      <c r="U209" s="228"/>
      <c r="V209" s="228"/>
      <c r="AA209" s="228"/>
      <c r="AB209" s="228"/>
      <c r="AC209" s="228"/>
      <c r="AH209" s="228"/>
      <c r="AI209" s="228"/>
      <c r="AJ209" s="228"/>
    </row>
    <row r="210" spans="6:36" ht="13.5" customHeight="1">
      <c r="F210" s="228"/>
      <c r="G210" s="228"/>
      <c r="H210" s="228"/>
      <c r="M210" s="228"/>
      <c r="N210" s="228"/>
      <c r="O210" s="228"/>
      <c r="T210" s="228"/>
      <c r="U210" s="228"/>
      <c r="V210" s="228"/>
      <c r="AA210" s="228"/>
      <c r="AB210" s="228"/>
      <c r="AC210" s="228"/>
      <c r="AH210" s="228"/>
      <c r="AI210" s="228"/>
      <c r="AJ210" s="228"/>
    </row>
    <row r="211" spans="6:36" ht="13.5" customHeight="1">
      <c r="F211" s="228"/>
      <c r="G211" s="228"/>
      <c r="H211" s="228"/>
      <c r="M211" s="228"/>
      <c r="N211" s="228"/>
      <c r="O211" s="228"/>
      <c r="T211" s="228"/>
      <c r="U211" s="228"/>
      <c r="V211" s="228"/>
      <c r="AA211" s="228"/>
      <c r="AB211" s="228"/>
      <c r="AC211" s="228"/>
      <c r="AH211" s="228"/>
      <c r="AI211" s="228"/>
      <c r="AJ211" s="228"/>
    </row>
    <row r="212" spans="6:36" ht="13.5" customHeight="1">
      <c r="F212" s="228"/>
      <c r="G212" s="228"/>
      <c r="H212" s="228"/>
      <c r="M212" s="228"/>
      <c r="N212" s="228"/>
      <c r="O212" s="228"/>
      <c r="T212" s="228"/>
      <c r="U212" s="228"/>
      <c r="V212" s="228"/>
      <c r="AA212" s="228"/>
      <c r="AB212" s="228"/>
      <c r="AC212" s="228"/>
      <c r="AH212" s="228"/>
      <c r="AI212" s="228"/>
      <c r="AJ212" s="228"/>
    </row>
    <row r="213" spans="6:36" ht="13.5" customHeight="1">
      <c r="F213" s="228"/>
      <c r="G213" s="228"/>
      <c r="H213" s="228"/>
      <c r="M213" s="228"/>
      <c r="N213" s="228"/>
      <c r="O213" s="228"/>
      <c r="T213" s="228"/>
      <c r="U213" s="228"/>
      <c r="V213" s="228"/>
      <c r="AA213" s="228"/>
      <c r="AB213" s="228"/>
      <c r="AC213" s="228"/>
      <c r="AH213" s="228"/>
      <c r="AI213" s="228"/>
      <c r="AJ213" s="228"/>
    </row>
    <row r="214" spans="6:36" ht="13.5" customHeight="1">
      <c r="F214" s="228"/>
      <c r="G214" s="228"/>
      <c r="H214" s="228"/>
      <c r="M214" s="228"/>
      <c r="N214" s="228"/>
      <c r="O214" s="228"/>
      <c r="T214" s="228"/>
      <c r="U214" s="228"/>
      <c r="V214" s="228"/>
      <c r="AA214" s="228"/>
      <c r="AB214" s="228"/>
      <c r="AC214" s="228"/>
      <c r="AH214" s="228"/>
      <c r="AI214" s="228"/>
      <c r="AJ214" s="228"/>
    </row>
    <row r="215" spans="6:36" ht="13.5" customHeight="1">
      <c r="F215" s="228"/>
      <c r="G215" s="228"/>
      <c r="H215" s="228"/>
      <c r="M215" s="228"/>
      <c r="N215" s="228"/>
      <c r="O215" s="228"/>
      <c r="T215" s="228"/>
      <c r="U215" s="228"/>
      <c r="V215" s="228"/>
      <c r="AA215" s="228"/>
      <c r="AB215" s="228"/>
      <c r="AC215" s="228"/>
      <c r="AH215" s="228"/>
      <c r="AI215" s="228"/>
      <c r="AJ215" s="228"/>
    </row>
    <row r="216" spans="6:36" ht="13.5" customHeight="1">
      <c r="F216" s="228"/>
      <c r="G216" s="228"/>
      <c r="H216" s="228"/>
      <c r="M216" s="228"/>
      <c r="N216" s="228"/>
      <c r="O216" s="228"/>
      <c r="T216" s="228"/>
      <c r="U216" s="228"/>
      <c r="V216" s="228"/>
      <c r="AA216" s="228"/>
      <c r="AB216" s="228"/>
      <c r="AC216" s="228"/>
      <c r="AH216" s="228"/>
      <c r="AI216" s="228"/>
      <c r="AJ216" s="228"/>
    </row>
    <row r="217" spans="6:36" ht="13.5" customHeight="1">
      <c r="F217" s="228"/>
      <c r="G217" s="228"/>
      <c r="H217" s="228"/>
      <c r="M217" s="228"/>
      <c r="N217" s="228"/>
      <c r="O217" s="228"/>
      <c r="T217" s="228"/>
      <c r="U217" s="228"/>
      <c r="V217" s="228"/>
      <c r="AA217" s="228"/>
      <c r="AB217" s="228"/>
      <c r="AC217" s="228"/>
      <c r="AH217" s="228"/>
      <c r="AI217" s="228"/>
      <c r="AJ217" s="228"/>
    </row>
    <row r="218" spans="6:36" ht="13.5" customHeight="1">
      <c r="F218" s="228"/>
      <c r="G218" s="228"/>
      <c r="H218" s="228"/>
      <c r="M218" s="228"/>
      <c r="N218" s="228"/>
      <c r="O218" s="228"/>
      <c r="T218" s="228"/>
      <c r="U218" s="228"/>
      <c r="V218" s="228"/>
      <c r="AA218" s="228"/>
      <c r="AB218" s="228"/>
      <c r="AC218" s="228"/>
      <c r="AH218" s="228"/>
      <c r="AI218" s="228"/>
      <c r="AJ218" s="228"/>
    </row>
    <row r="219" spans="6:36" ht="13.5" customHeight="1">
      <c r="F219" s="228"/>
      <c r="G219" s="228"/>
      <c r="H219" s="228"/>
      <c r="M219" s="228"/>
      <c r="N219" s="228"/>
      <c r="O219" s="228"/>
      <c r="T219" s="228"/>
      <c r="U219" s="228"/>
      <c r="V219" s="228"/>
      <c r="AA219" s="228"/>
      <c r="AB219" s="228"/>
      <c r="AC219" s="228"/>
      <c r="AH219" s="228"/>
      <c r="AI219" s="228"/>
      <c r="AJ219" s="228"/>
    </row>
    <row r="220" spans="6:36" ht="13.5" customHeight="1">
      <c r="F220" s="228"/>
      <c r="G220" s="228"/>
      <c r="H220" s="228"/>
      <c r="M220" s="228"/>
      <c r="N220" s="228"/>
      <c r="O220" s="228"/>
      <c r="T220" s="228"/>
      <c r="U220" s="228"/>
      <c r="V220" s="228"/>
      <c r="AA220" s="228"/>
      <c r="AB220" s="228"/>
      <c r="AC220" s="228"/>
      <c r="AH220" s="228"/>
      <c r="AI220" s="228"/>
      <c r="AJ220" s="228"/>
    </row>
    <row r="221" spans="6:36" ht="13.5" customHeight="1">
      <c r="F221" s="228"/>
      <c r="G221" s="228"/>
      <c r="H221" s="228"/>
      <c r="M221" s="228"/>
      <c r="N221" s="228"/>
      <c r="O221" s="228"/>
      <c r="T221" s="228"/>
      <c r="U221" s="228"/>
      <c r="V221" s="228"/>
      <c r="AA221" s="228"/>
      <c r="AB221" s="228"/>
      <c r="AC221" s="228"/>
      <c r="AH221" s="228"/>
      <c r="AI221" s="228"/>
      <c r="AJ221" s="228"/>
    </row>
    <row r="222" spans="6:36" ht="13.5" customHeight="1">
      <c r="F222" s="228"/>
      <c r="G222" s="228"/>
      <c r="H222" s="228"/>
      <c r="M222" s="228"/>
      <c r="N222" s="228"/>
      <c r="O222" s="228"/>
      <c r="T222" s="228"/>
      <c r="U222" s="228"/>
      <c r="V222" s="228"/>
      <c r="AA222" s="228"/>
      <c r="AB222" s="228"/>
      <c r="AC222" s="228"/>
      <c r="AH222" s="228"/>
      <c r="AI222" s="228"/>
      <c r="AJ222" s="228"/>
    </row>
    <row r="223" spans="6:36" ht="13.5" customHeight="1">
      <c r="F223" s="228"/>
      <c r="G223" s="228"/>
      <c r="H223" s="228"/>
      <c r="M223" s="228"/>
      <c r="N223" s="228"/>
      <c r="O223" s="228"/>
      <c r="T223" s="228"/>
      <c r="U223" s="228"/>
      <c r="V223" s="228"/>
      <c r="AA223" s="228"/>
      <c r="AB223" s="228"/>
      <c r="AC223" s="228"/>
      <c r="AH223" s="228"/>
      <c r="AI223" s="228"/>
      <c r="AJ223" s="228"/>
    </row>
    <row r="224" spans="6:36" ht="13.5" customHeight="1">
      <c r="F224" s="228"/>
      <c r="G224" s="228"/>
      <c r="H224" s="228"/>
      <c r="M224" s="228"/>
      <c r="N224" s="228"/>
      <c r="O224" s="228"/>
      <c r="T224" s="228"/>
      <c r="U224" s="228"/>
      <c r="V224" s="228"/>
      <c r="AA224" s="228"/>
      <c r="AB224" s="228"/>
      <c r="AC224" s="228"/>
      <c r="AH224" s="228"/>
      <c r="AI224" s="228"/>
      <c r="AJ224" s="228"/>
    </row>
    <row r="225" spans="6:36" ht="13.5" customHeight="1">
      <c r="F225" s="228"/>
      <c r="G225" s="228"/>
      <c r="H225" s="228"/>
      <c r="M225" s="228"/>
      <c r="N225" s="228"/>
      <c r="O225" s="228"/>
      <c r="T225" s="228"/>
      <c r="U225" s="228"/>
      <c r="V225" s="228"/>
      <c r="AA225" s="228"/>
      <c r="AB225" s="228"/>
      <c r="AC225" s="228"/>
      <c r="AH225" s="228"/>
      <c r="AI225" s="228"/>
      <c r="AJ225" s="228"/>
    </row>
    <row r="226" spans="6:36" ht="13.5" customHeight="1">
      <c r="F226" s="228"/>
      <c r="G226" s="228"/>
      <c r="H226" s="228"/>
      <c r="M226" s="228"/>
      <c r="N226" s="228"/>
      <c r="O226" s="228"/>
      <c r="T226" s="228"/>
      <c r="U226" s="228"/>
      <c r="V226" s="228"/>
      <c r="AA226" s="228"/>
      <c r="AB226" s="228"/>
      <c r="AC226" s="228"/>
      <c r="AH226" s="228"/>
      <c r="AI226" s="228"/>
      <c r="AJ226" s="228"/>
    </row>
    <row r="227" spans="6:36" ht="13.5" customHeight="1">
      <c r="F227" s="228"/>
      <c r="G227" s="228"/>
      <c r="H227" s="228"/>
      <c r="M227" s="228"/>
      <c r="N227" s="228"/>
      <c r="O227" s="228"/>
      <c r="T227" s="228"/>
      <c r="U227" s="228"/>
      <c r="V227" s="228"/>
      <c r="AA227" s="228"/>
      <c r="AB227" s="228"/>
      <c r="AC227" s="228"/>
      <c r="AH227" s="228"/>
      <c r="AI227" s="228"/>
      <c r="AJ227" s="228"/>
    </row>
    <row r="228" spans="6:36" ht="13.5" customHeight="1">
      <c r="F228" s="228"/>
      <c r="G228" s="228"/>
      <c r="H228" s="228"/>
      <c r="M228" s="228"/>
      <c r="N228" s="228"/>
      <c r="O228" s="228"/>
      <c r="T228" s="228"/>
      <c r="U228" s="228"/>
      <c r="V228" s="228"/>
      <c r="AA228" s="228"/>
      <c r="AB228" s="228"/>
      <c r="AC228" s="228"/>
      <c r="AH228" s="228"/>
      <c r="AI228" s="228"/>
      <c r="AJ228" s="228"/>
    </row>
    <row r="229" spans="6:36" ht="13.5" customHeight="1">
      <c r="F229" s="228"/>
      <c r="G229" s="228"/>
      <c r="H229" s="228"/>
      <c r="M229" s="228"/>
      <c r="N229" s="228"/>
      <c r="O229" s="228"/>
      <c r="T229" s="228"/>
      <c r="U229" s="228"/>
      <c r="V229" s="228"/>
      <c r="AA229" s="228"/>
      <c r="AB229" s="228"/>
      <c r="AC229" s="228"/>
      <c r="AH229" s="228"/>
      <c r="AI229" s="228"/>
      <c r="AJ229" s="228"/>
    </row>
    <row r="230" spans="6:36" ht="13.5" customHeight="1">
      <c r="F230" s="228"/>
      <c r="G230" s="228"/>
      <c r="H230" s="228"/>
      <c r="M230" s="228"/>
      <c r="N230" s="228"/>
      <c r="O230" s="228"/>
      <c r="T230" s="228"/>
      <c r="U230" s="228"/>
      <c r="V230" s="228"/>
      <c r="AA230" s="228"/>
      <c r="AB230" s="228"/>
      <c r="AC230" s="228"/>
      <c r="AH230" s="228"/>
      <c r="AI230" s="228"/>
      <c r="AJ230" s="228"/>
    </row>
    <row r="231" spans="6:36" ht="13.5" customHeight="1">
      <c r="F231" s="228"/>
      <c r="G231" s="228"/>
      <c r="H231" s="228"/>
      <c r="M231" s="228"/>
      <c r="N231" s="228"/>
      <c r="O231" s="228"/>
      <c r="T231" s="228"/>
      <c r="U231" s="228"/>
      <c r="V231" s="228"/>
      <c r="AA231" s="228"/>
      <c r="AB231" s="228"/>
      <c r="AC231" s="228"/>
      <c r="AH231" s="228"/>
      <c r="AI231" s="228"/>
      <c r="AJ231" s="228"/>
    </row>
    <row r="232" spans="6:36" ht="13.5" customHeight="1">
      <c r="F232" s="228"/>
      <c r="G232" s="228"/>
      <c r="H232" s="228"/>
      <c r="M232" s="228"/>
      <c r="N232" s="228"/>
      <c r="O232" s="228"/>
      <c r="T232" s="228"/>
      <c r="U232" s="228"/>
      <c r="V232" s="228"/>
      <c r="AA232" s="228"/>
      <c r="AB232" s="228"/>
      <c r="AC232" s="228"/>
      <c r="AH232" s="228"/>
      <c r="AI232" s="228"/>
      <c r="AJ232" s="228"/>
    </row>
    <row r="233" spans="6:36" ht="13.5" customHeight="1">
      <c r="F233" s="228"/>
      <c r="G233" s="228"/>
      <c r="H233" s="228"/>
      <c r="M233" s="228"/>
      <c r="N233" s="228"/>
      <c r="O233" s="228"/>
      <c r="T233" s="228"/>
      <c r="U233" s="228"/>
      <c r="V233" s="228"/>
      <c r="AA233" s="228"/>
      <c r="AB233" s="228"/>
      <c r="AC233" s="228"/>
      <c r="AH233" s="228"/>
      <c r="AI233" s="228"/>
      <c r="AJ233" s="228"/>
    </row>
    <row r="234" spans="6:36" ht="13.5" customHeight="1">
      <c r="F234" s="228"/>
      <c r="G234" s="228"/>
      <c r="H234" s="228"/>
      <c r="M234" s="228"/>
      <c r="N234" s="228"/>
      <c r="O234" s="228"/>
      <c r="T234" s="228"/>
      <c r="U234" s="228"/>
      <c r="V234" s="228"/>
      <c r="AA234" s="228"/>
      <c r="AB234" s="228"/>
      <c r="AC234" s="228"/>
      <c r="AH234" s="228"/>
      <c r="AI234" s="228"/>
      <c r="AJ234" s="228"/>
    </row>
    <row r="235" spans="6:36" ht="13.5" customHeight="1">
      <c r="F235" s="228"/>
      <c r="G235" s="228"/>
      <c r="H235" s="228"/>
      <c r="M235" s="228"/>
      <c r="N235" s="228"/>
      <c r="O235" s="228"/>
      <c r="T235" s="228"/>
      <c r="U235" s="228"/>
      <c r="V235" s="228"/>
      <c r="AA235" s="228"/>
      <c r="AB235" s="228"/>
      <c r="AC235" s="228"/>
      <c r="AH235" s="228"/>
      <c r="AI235" s="228"/>
      <c r="AJ235" s="228"/>
    </row>
    <row r="236" spans="6:36" ht="13.5" customHeight="1">
      <c r="F236" s="228"/>
      <c r="G236" s="228"/>
      <c r="H236" s="228"/>
      <c r="M236" s="228"/>
      <c r="N236" s="228"/>
      <c r="O236" s="228"/>
      <c r="T236" s="228"/>
      <c r="U236" s="228"/>
      <c r="V236" s="228"/>
      <c r="AA236" s="228"/>
      <c r="AB236" s="228"/>
      <c r="AC236" s="228"/>
      <c r="AH236" s="228"/>
      <c r="AI236" s="228"/>
      <c r="AJ236" s="228"/>
    </row>
    <row r="237" spans="6:36" ht="13.5" customHeight="1">
      <c r="F237" s="228"/>
      <c r="G237" s="228"/>
      <c r="H237" s="228"/>
      <c r="M237" s="228"/>
      <c r="N237" s="228"/>
      <c r="O237" s="228"/>
      <c r="T237" s="228"/>
      <c r="U237" s="228"/>
      <c r="V237" s="228"/>
      <c r="AA237" s="228"/>
      <c r="AB237" s="228"/>
      <c r="AC237" s="228"/>
      <c r="AH237" s="228"/>
      <c r="AI237" s="228"/>
      <c r="AJ237" s="228"/>
    </row>
    <row r="238" spans="6:36" ht="13.5" customHeight="1">
      <c r="F238" s="228"/>
      <c r="G238" s="228"/>
      <c r="H238" s="228"/>
      <c r="M238" s="228"/>
      <c r="N238" s="228"/>
      <c r="O238" s="228"/>
      <c r="T238" s="228"/>
      <c r="U238" s="228"/>
      <c r="V238" s="228"/>
      <c r="AA238" s="228"/>
      <c r="AB238" s="228"/>
      <c r="AC238" s="228"/>
      <c r="AH238" s="228"/>
      <c r="AI238" s="228"/>
      <c r="AJ238" s="228"/>
    </row>
    <row r="239" spans="6:36" ht="13.5" customHeight="1">
      <c r="F239" s="228"/>
      <c r="G239" s="228"/>
      <c r="H239" s="228"/>
      <c r="M239" s="228"/>
      <c r="N239" s="228"/>
      <c r="O239" s="228"/>
      <c r="T239" s="228"/>
      <c r="U239" s="228"/>
      <c r="V239" s="228"/>
      <c r="AA239" s="228"/>
      <c r="AB239" s="228"/>
      <c r="AC239" s="228"/>
      <c r="AH239" s="228"/>
      <c r="AI239" s="228"/>
      <c r="AJ239" s="228"/>
    </row>
    <row r="240" spans="6:36" ht="13.5" customHeight="1">
      <c r="F240" s="228"/>
      <c r="G240" s="228"/>
      <c r="H240" s="228"/>
      <c r="M240" s="228"/>
      <c r="N240" s="228"/>
      <c r="O240" s="228"/>
      <c r="T240" s="228"/>
      <c r="U240" s="228"/>
      <c r="V240" s="228"/>
      <c r="AA240" s="228"/>
      <c r="AB240" s="228"/>
      <c r="AC240" s="228"/>
      <c r="AH240" s="228"/>
      <c r="AI240" s="228"/>
      <c r="AJ240" s="228"/>
    </row>
    <row r="241" spans="6:36" ht="13.5" customHeight="1">
      <c r="F241" s="228"/>
      <c r="G241" s="228"/>
      <c r="H241" s="228"/>
      <c r="M241" s="228"/>
      <c r="N241" s="228"/>
      <c r="O241" s="228"/>
      <c r="T241" s="228"/>
      <c r="U241" s="228"/>
      <c r="V241" s="228"/>
      <c r="AA241" s="228"/>
      <c r="AB241" s="228"/>
      <c r="AC241" s="228"/>
      <c r="AH241" s="228"/>
      <c r="AI241" s="228"/>
      <c r="AJ241" s="228"/>
    </row>
    <row r="242" spans="6:36" ht="13.5" customHeight="1">
      <c r="F242" s="228"/>
      <c r="G242" s="228"/>
      <c r="H242" s="228"/>
      <c r="M242" s="228"/>
      <c r="N242" s="228"/>
      <c r="O242" s="228"/>
      <c r="T242" s="228"/>
      <c r="U242" s="228"/>
      <c r="V242" s="228"/>
      <c r="AA242" s="228"/>
      <c r="AB242" s="228"/>
      <c r="AC242" s="228"/>
      <c r="AH242" s="228"/>
      <c r="AI242" s="228"/>
      <c r="AJ242" s="228"/>
    </row>
    <row r="243" spans="6:36" ht="13.5" customHeight="1">
      <c r="F243" s="228"/>
      <c r="G243" s="228"/>
      <c r="H243" s="228"/>
      <c r="M243" s="228"/>
      <c r="N243" s="228"/>
      <c r="O243" s="228"/>
      <c r="T243" s="228"/>
      <c r="U243" s="228"/>
      <c r="V243" s="228"/>
      <c r="AA243" s="228"/>
      <c r="AB243" s="228"/>
      <c r="AC243" s="228"/>
      <c r="AH243" s="228"/>
      <c r="AI243" s="228"/>
      <c r="AJ243" s="228"/>
    </row>
    <row r="244" spans="6:36" ht="13.5" customHeight="1">
      <c r="F244" s="228"/>
      <c r="G244" s="228"/>
      <c r="H244" s="228"/>
      <c r="M244" s="228"/>
      <c r="N244" s="228"/>
      <c r="O244" s="228"/>
      <c r="T244" s="228"/>
      <c r="U244" s="228"/>
      <c r="V244" s="228"/>
      <c r="AA244" s="228"/>
      <c r="AB244" s="228"/>
      <c r="AC244" s="228"/>
      <c r="AH244" s="228"/>
      <c r="AI244" s="228"/>
      <c r="AJ244" s="228"/>
    </row>
    <row r="245" spans="6:36" ht="13.5" customHeight="1">
      <c r="F245" s="228"/>
      <c r="G245" s="228"/>
      <c r="H245" s="228"/>
      <c r="M245" s="228"/>
      <c r="N245" s="228"/>
      <c r="O245" s="228"/>
      <c r="T245" s="228"/>
      <c r="U245" s="228"/>
      <c r="V245" s="228"/>
      <c r="AA245" s="228"/>
      <c r="AB245" s="228"/>
      <c r="AC245" s="228"/>
      <c r="AH245" s="228"/>
      <c r="AI245" s="228"/>
      <c r="AJ245" s="228"/>
    </row>
    <row r="246" spans="6:36" ht="13.5" customHeight="1">
      <c r="F246" s="228"/>
      <c r="G246" s="228"/>
      <c r="H246" s="228"/>
      <c r="M246" s="228"/>
      <c r="N246" s="228"/>
      <c r="O246" s="228"/>
      <c r="T246" s="228"/>
      <c r="U246" s="228"/>
      <c r="V246" s="228"/>
      <c r="AA246" s="228"/>
      <c r="AB246" s="228"/>
      <c r="AC246" s="228"/>
      <c r="AH246" s="228"/>
      <c r="AI246" s="228"/>
      <c r="AJ246" s="228"/>
    </row>
    <row r="247" spans="6:36" ht="13.5" customHeight="1">
      <c r="F247" s="228"/>
      <c r="G247" s="228"/>
      <c r="H247" s="228"/>
      <c r="M247" s="228"/>
      <c r="N247" s="228"/>
      <c r="O247" s="228"/>
      <c r="T247" s="228"/>
      <c r="U247" s="228"/>
      <c r="V247" s="228"/>
      <c r="AA247" s="228"/>
      <c r="AB247" s="228"/>
      <c r="AC247" s="228"/>
      <c r="AH247" s="228"/>
      <c r="AI247" s="228"/>
      <c r="AJ247" s="228"/>
    </row>
    <row r="248" spans="6:36" ht="13.5" customHeight="1">
      <c r="F248" s="228"/>
      <c r="G248" s="228"/>
      <c r="H248" s="228"/>
      <c r="M248" s="228"/>
      <c r="N248" s="228"/>
      <c r="O248" s="228"/>
      <c r="T248" s="228"/>
      <c r="U248" s="228"/>
      <c r="V248" s="228"/>
      <c r="AA248" s="228"/>
      <c r="AB248" s="228"/>
      <c r="AC248" s="228"/>
      <c r="AH248" s="228"/>
      <c r="AI248" s="228"/>
      <c r="AJ248" s="228"/>
    </row>
    <row r="249" spans="6:36" ht="13.5" customHeight="1">
      <c r="F249" s="228"/>
      <c r="G249" s="228"/>
      <c r="H249" s="228"/>
      <c r="M249" s="228"/>
      <c r="N249" s="228"/>
      <c r="O249" s="228"/>
      <c r="T249" s="228"/>
      <c r="U249" s="228"/>
      <c r="V249" s="228"/>
      <c r="AA249" s="228"/>
      <c r="AB249" s="228"/>
      <c r="AC249" s="228"/>
      <c r="AH249" s="228"/>
      <c r="AI249" s="228"/>
      <c r="AJ249" s="228"/>
    </row>
    <row r="250" spans="6:36" ht="13.5" customHeight="1">
      <c r="F250" s="228"/>
      <c r="G250" s="228"/>
      <c r="H250" s="228"/>
      <c r="M250" s="228"/>
      <c r="N250" s="228"/>
      <c r="O250" s="228"/>
      <c r="T250" s="228"/>
      <c r="U250" s="228"/>
      <c r="V250" s="228"/>
      <c r="AA250" s="228"/>
      <c r="AB250" s="228"/>
      <c r="AC250" s="228"/>
      <c r="AH250" s="228"/>
      <c r="AI250" s="228"/>
      <c r="AJ250" s="228"/>
    </row>
    <row r="251" spans="6:36" ht="13.5" customHeight="1">
      <c r="F251" s="228"/>
      <c r="G251" s="228"/>
      <c r="H251" s="228"/>
      <c r="M251" s="228"/>
      <c r="N251" s="228"/>
      <c r="O251" s="228"/>
      <c r="T251" s="228"/>
      <c r="U251" s="228"/>
      <c r="V251" s="228"/>
      <c r="AA251" s="228"/>
      <c r="AB251" s="228"/>
      <c r="AC251" s="228"/>
      <c r="AH251" s="228"/>
      <c r="AI251" s="228"/>
      <c r="AJ251" s="228"/>
    </row>
    <row r="252" spans="6:36" ht="13.5" customHeight="1">
      <c r="F252" s="228"/>
      <c r="G252" s="228"/>
      <c r="H252" s="228"/>
      <c r="M252" s="228"/>
      <c r="N252" s="228"/>
      <c r="O252" s="228"/>
      <c r="T252" s="228"/>
      <c r="U252" s="228"/>
      <c r="V252" s="228"/>
      <c r="AA252" s="228"/>
      <c r="AB252" s="228"/>
      <c r="AC252" s="228"/>
      <c r="AH252" s="228"/>
      <c r="AI252" s="228"/>
      <c r="AJ252" s="228"/>
    </row>
    <row r="253" spans="6:36" ht="13.5" customHeight="1">
      <c r="F253" s="228"/>
      <c r="G253" s="228"/>
      <c r="H253" s="228"/>
      <c r="M253" s="228"/>
      <c r="N253" s="228"/>
      <c r="O253" s="228"/>
      <c r="T253" s="228"/>
      <c r="U253" s="228"/>
      <c r="V253" s="228"/>
      <c r="AA253" s="228"/>
      <c r="AB253" s="228"/>
      <c r="AC253" s="228"/>
      <c r="AH253" s="228"/>
      <c r="AI253" s="228"/>
      <c r="AJ253" s="228"/>
    </row>
    <row r="254" spans="6:36" ht="13.5" customHeight="1">
      <c r="F254" s="228"/>
      <c r="G254" s="228"/>
      <c r="H254" s="228"/>
      <c r="M254" s="228"/>
      <c r="N254" s="228"/>
      <c r="O254" s="228"/>
      <c r="T254" s="228"/>
      <c r="U254" s="228"/>
      <c r="V254" s="228"/>
      <c r="AA254" s="228"/>
      <c r="AB254" s="228"/>
      <c r="AC254" s="228"/>
      <c r="AH254" s="228"/>
      <c r="AI254" s="228"/>
      <c r="AJ254" s="228"/>
    </row>
    <row r="255" spans="6:36" ht="13.5" customHeight="1">
      <c r="F255" s="228"/>
      <c r="G255" s="228"/>
      <c r="H255" s="228"/>
      <c r="M255" s="228"/>
      <c r="N255" s="228"/>
      <c r="O255" s="228"/>
      <c r="T255" s="228"/>
      <c r="U255" s="228"/>
      <c r="V255" s="228"/>
      <c r="AA255" s="228"/>
      <c r="AB255" s="228"/>
      <c r="AC255" s="228"/>
      <c r="AH255" s="228"/>
      <c r="AI255" s="228"/>
      <c r="AJ255" s="228"/>
    </row>
    <row r="256" spans="6:36" ht="13.5" customHeight="1">
      <c r="F256" s="228"/>
      <c r="G256" s="228"/>
      <c r="H256" s="228"/>
      <c r="M256" s="228"/>
      <c r="N256" s="228"/>
      <c r="O256" s="228"/>
      <c r="T256" s="228"/>
      <c r="U256" s="228"/>
      <c r="V256" s="228"/>
      <c r="AA256" s="228"/>
      <c r="AB256" s="228"/>
      <c r="AC256" s="228"/>
      <c r="AH256" s="228"/>
      <c r="AI256" s="228"/>
      <c r="AJ256" s="228"/>
    </row>
    <row r="257" spans="6:36" ht="13.5" customHeight="1">
      <c r="F257" s="228"/>
      <c r="G257" s="228"/>
      <c r="H257" s="228"/>
      <c r="M257" s="228"/>
      <c r="N257" s="228"/>
      <c r="O257" s="228"/>
      <c r="T257" s="228"/>
      <c r="U257" s="228"/>
      <c r="V257" s="228"/>
      <c r="AA257" s="228"/>
      <c r="AB257" s="228"/>
      <c r="AC257" s="228"/>
      <c r="AH257" s="228"/>
      <c r="AI257" s="228"/>
      <c r="AJ257" s="228"/>
    </row>
    <row r="258" spans="6:36" ht="13.5" customHeight="1">
      <c r="F258" s="228"/>
      <c r="G258" s="228"/>
      <c r="H258" s="228"/>
      <c r="M258" s="228"/>
      <c r="N258" s="228"/>
      <c r="O258" s="228"/>
      <c r="T258" s="228"/>
      <c r="U258" s="228"/>
      <c r="V258" s="228"/>
      <c r="AA258" s="228"/>
      <c r="AB258" s="228"/>
      <c r="AC258" s="228"/>
      <c r="AH258" s="228"/>
      <c r="AI258" s="228"/>
      <c r="AJ258" s="228"/>
    </row>
    <row r="259" spans="6:36" ht="13.5" customHeight="1">
      <c r="F259" s="228"/>
      <c r="G259" s="228"/>
      <c r="H259" s="228"/>
      <c r="M259" s="228"/>
      <c r="N259" s="228"/>
      <c r="O259" s="228"/>
      <c r="T259" s="228"/>
      <c r="U259" s="228"/>
      <c r="V259" s="228"/>
      <c r="AA259" s="228"/>
      <c r="AB259" s="228"/>
      <c r="AC259" s="228"/>
      <c r="AH259" s="228"/>
      <c r="AI259" s="228"/>
      <c r="AJ259" s="228"/>
    </row>
    <row r="260" spans="6:36" ht="13.5" customHeight="1">
      <c r="F260" s="228"/>
      <c r="G260" s="228"/>
      <c r="H260" s="228"/>
      <c r="M260" s="228"/>
      <c r="N260" s="228"/>
      <c r="O260" s="228"/>
      <c r="T260" s="228"/>
      <c r="U260" s="228"/>
      <c r="V260" s="228"/>
      <c r="AA260" s="228"/>
      <c r="AB260" s="228"/>
      <c r="AC260" s="228"/>
      <c r="AH260" s="228"/>
      <c r="AI260" s="228"/>
      <c r="AJ260" s="228"/>
    </row>
    <row r="261" spans="6:36" ht="13.5" customHeight="1">
      <c r="F261" s="228"/>
      <c r="G261" s="228"/>
      <c r="H261" s="228"/>
      <c r="M261" s="228"/>
      <c r="N261" s="228"/>
      <c r="O261" s="228"/>
      <c r="T261" s="228"/>
      <c r="U261" s="228"/>
      <c r="V261" s="228"/>
      <c r="AA261" s="228"/>
      <c r="AB261" s="228"/>
      <c r="AC261" s="228"/>
      <c r="AH261" s="228"/>
      <c r="AI261" s="228"/>
      <c r="AJ261" s="228"/>
    </row>
    <row r="262" spans="6:36" ht="13.5" customHeight="1">
      <c r="F262" s="228"/>
      <c r="G262" s="228"/>
      <c r="H262" s="228"/>
      <c r="M262" s="228"/>
      <c r="N262" s="228"/>
      <c r="O262" s="228"/>
      <c r="T262" s="228"/>
      <c r="U262" s="228"/>
      <c r="V262" s="228"/>
      <c r="AA262" s="228"/>
      <c r="AB262" s="228"/>
      <c r="AC262" s="228"/>
      <c r="AH262" s="228"/>
      <c r="AI262" s="228"/>
      <c r="AJ262" s="228"/>
    </row>
    <row r="263" spans="6:36" ht="13.5" customHeight="1">
      <c r="F263" s="228"/>
      <c r="G263" s="228"/>
      <c r="H263" s="228"/>
      <c r="M263" s="228"/>
      <c r="N263" s="228"/>
      <c r="O263" s="228"/>
      <c r="T263" s="228"/>
      <c r="U263" s="228"/>
      <c r="V263" s="228"/>
      <c r="AA263" s="228"/>
      <c r="AB263" s="228"/>
      <c r="AC263" s="228"/>
      <c r="AH263" s="228"/>
      <c r="AI263" s="228"/>
      <c r="AJ263" s="228"/>
    </row>
    <row r="264" spans="6:36" ht="13.5" customHeight="1">
      <c r="F264" s="228"/>
      <c r="G264" s="228"/>
      <c r="H264" s="228"/>
      <c r="M264" s="228"/>
      <c r="N264" s="228"/>
      <c r="O264" s="228"/>
      <c r="T264" s="228"/>
      <c r="U264" s="228"/>
      <c r="V264" s="228"/>
      <c r="AA264" s="228"/>
      <c r="AB264" s="228"/>
      <c r="AC264" s="228"/>
      <c r="AH264" s="228"/>
      <c r="AI264" s="228"/>
      <c r="AJ264" s="228"/>
    </row>
    <row r="265" spans="6:36" ht="13.5" customHeight="1">
      <c r="F265" s="228"/>
      <c r="G265" s="228"/>
      <c r="H265" s="228"/>
      <c r="M265" s="228"/>
      <c r="N265" s="228"/>
      <c r="O265" s="228"/>
      <c r="T265" s="228"/>
      <c r="U265" s="228"/>
      <c r="V265" s="228"/>
      <c r="AA265" s="228"/>
      <c r="AB265" s="228"/>
      <c r="AC265" s="228"/>
      <c r="AH265" s="228"/>
      <c r="AI265" s="228"/>
      <c r="AJ265" s="228"/>
    </row>
    <row r="266" spans="6:36" ht="13.5" customHeight="1">
      <c r="F266" s="228"/>
      <c r="G266" s="228"/>
      <c r="H266" s="228"/>
      <c r="M266" s="228"/>
      <c r="N266" s="228"/>
      <c r="O266" s="228"/>
      <c r="T266" s="228"/>
      <c r="U266" s="228"/>
      <c r="V266" s="228"/>
      <c r="AA266" s="228"/>
      <c r="AB266" s="228"/>
      <c r="AC266" s="228"/>
      <c r="AH266" s="228"/>
      <c r="AI266" s="228"/>
      <c r="AJ266" s="228"/>
    </row>
    <row r="267" spans="6:36" ht="13.5" customHeight="1">
      <c r="F267" s="228"/>
      <c r="G267" s="228"/>
      <c r="H267" s="228"/>
      <c r="M267" s="228"/>
      <c r="N267" s="228"/>
      <c r="O267" s="228"/>
      <c r="T267" s="228"/>
      <c r="U267" s="228"/>
      <c r="V267" s="228"/>
      <c r="AA267" s="228"/>
      <c r="AB267" s="228"/>
      <c r="AC267" s="228"/>
      <c r="AH267" s="228"/>
      <c r="AI267" s="228"/>
      <c r="AJ267" s="228"/>
    </row>
    <row r="268" spans="6:36" ht="13.5" customHeight="1">
      <c r="F268" s="228"/>
      <c r="G268" s="228"/>
      <c r="H268" s="228"/>
      <c r="M268" s="228"/>
      <c r="N268" s="228"/>
      <c r="O268" s="228"/>
      <c r="T268" s="228"/>
      <c r="U268" s="228"/>
      <c r="V268" s="228"/>
      <c r="AA268" s="228"/>
      <c r="AB268" s="228"/>
      <c r="AC268" s="228"/>
      <c r="AH268" s="228"/>
      <c r="AI268" s="228"/>
      <c r="AJ268" s="228"/>
    </row>
    <row r="269" spans="6:36" ht="13.5" customHeight="1">
      <c r="F269" s="228"/>
      <c r="G269" s="228"/>
      <c r="H269" s="228"/>
      <c r="M269" s="228"/>
      <c r="N269" s="228"/>
      <c r="O269" s="228"/>
      <c r="T269" s="228"/>
      <c r="U269" s="228"/>
      <c r="V269" s="228"/>
      <c r="AA269" s="228"/>
      <c r="AB269" s="228"/>
      <c r="AC269" s="228"/>
      <c r="AH269" s="228"/>
      <c r="AI269" s="228"/>
      <c r="AJ269" s="228"/>
    </row>
    <row r="270" spans="6:36" ht="13.5" customHeight="1">
      <c r="F270" s="228"/>
      <c r="G270" s="228"/>
      <c r="H270" s="228"/>
      <c r="M270" s="228"/>
      <c r="N270" s="228"/>
      <c r="O270" s="228"/>
      <c r="T270" s="228"/>
      <c r="U270" s="228"/>
      <c r="V270" s="228"/>
      <c r="AA270" s="228"/>
      <c r="AB270" s="228"/>
      <c r="AC270" s="228"/>
      <c r="AH270" s="228"/>
      <c r="AI270" s="228"/>
      <c r="AJ270" s="228"/>
    </row>
    <row r="271" spans="6:36" ht="13.5" customHeight="1">
      <c r="F271" s="228"/>
      <c r="G271" s="228"/>
      <c r="H271" s="228"/>
      <c r="M271" s="228"/>
      <c r="N271" s="228"/>
      <c r="O271" s="228"/>
      <c r="T271" s="228"/>
      <c r="U271" s="228"/>
      <c r="V271" s="228"/>
      <c r="AA271" s="228"/>
      <c r="AB271" s="228"/>
      <c r="AC271" s="228"/>
      <c r="AH271" s="228"/>
      <c r="AI271" s="228"/>
      <c r="AJ271" s="228"/>
    </row>
    <row r="272" spans="6:36" ht="13.5" customHeight="1">
      <c r="F272" s="228"/>
      <c r="G272" s="228"/>
      <c r="H272" s="228"/>
      <c r="M272" s="228"/>
      <c r="N272" s="228"/>
      <c r="O272" s="228"/>
      <c r="T272" s="228"/>
      <c r="U272" s="228"/>
      <c r="V272" s="228"/>
      <c r="AA272" s="228"/>
      <c r="AB272" s="228"/>
      <c r="AC272" s="228"/>
      <c r="AH272" s="228"/>
      <c r="AI272" s="228"/>
      <c r="AJ272" s="228"/>
    </row>
    <row r="273" spans="6:36" ht="13.5" customHeight="1">
      <c r="F273" s="228"/>
      <c r="G273" s="228"/>
      <c r="H273" s="228"/>
      <c r="M273" s="228"/>
      <c r="N273" s="228"/>
      <c r="O273" s="228"/>
      <c r="T273" s="228"/>
      <c r="U273" s="228"/>
      <c r="V273" s="228"/>
      <c r="AA273" s="228"/>
      <c r="AB273" s="228"/>
      <c r="AC273" s="228"/>
      <c r="AH273" s="228"/>
      <c r="AI273" s="228"/>
      <c r="AJ273" s="228"/>
    </row>
    <row r="274" spans="6:36" ht="13.5" customHeight="1">
      <c r="F274" s="228"/>
      <c r="G274" s="228"/>
      <c r="H274" s="228"/>
      <c r="M274" s="228"/>
      <c r="N274" s="228"/>
      <c r="O274" s="228"/>
      <c r="T274" s="228"/>
      <c r="U274" s="228"/>
      <c r="V274" s="228"/>
      <c r="AA274" s="228"/>
      <c r="AB274" s="228"/>
      <c r="AC274" s="228"/>
      <c r="AH274" s="228"/>
      <c r="AI274" s="228"/>
      <c r="AJ274" s="228"/>
    </row>
    <row r="275" spans="6:36" ht="13.5" customHeight="1">
      <c r="F275" s="228"/>
      <c r="G275" s="228"/>
      <c r="H275" s="228"/>
      <c r="M275" s="228"/>
      <c r="N275" s="228"/>
      <c r="O275" s="228"/>
      <c r="T275" s="228"/>
      <c r="U275" s="228"/>
      <c r="V275" s="228"/>
      <c r="AA275" s="228"/>
      <c r="AB275" s="228"/>
      <c r="AC275" s="228"/>
      <c r="AH275" s="228"/>
      <c r="AI275" s="228"/>
      <c r="AJ275" s="228"/>
    </row>
    <row r="276" spans="6:36" ht="13.5" customHeight="1">
      <c r="F276" s="228"/>
      <c r="G276" s="228"/>
      <c r="H276" s="228"/>
      <c r="M276" s="228"/>
      <c r="N276" s="228"/>
      <c r="O276" s="228"/>
      <c r="T276" s="228"/>
      <c r="U276" s="228"/>
      <c r="V276" s="228"/>
      <c r="AA276" s="228"/>
      <c r="AB276" s="228"/>
      <c r="AC276" s="228"/>
      <c r="AH276" s="228"/>
      <c r="AI276" s="228"/>
      <c r="AJ276" s="228"/>
    </row>
    <row r="277" spans="6:36" ht="13.5" customHeight="1">
      <c r="F277" s="228"/>
      <c r="G277" s="228"/>
      <c r="H277" s="228"/>
      <c r="M277" s="228"/>
      <c r="N277" s="228"/>
      <c r="O277" s="228"/>
      <c r="T277" s="228"/>
      <c r="U277" s="228"/>
      <c r="V277" s="228"/>
      <c r="AA277" s="228"/>
      <c r="AB277" s="228"/>
      <c r="AC277" s="228"/>
      <c r="AH277" s="228"/>
      <c r="AI277" s="228"/>
      <c r="AJ277" s="228"/>
    </row>
    <row r="278" spans="6:36" ht="13.5" customHeight="1">
      <c r="F278" s="228"/>
      <c r="G278" s="228"/>
      <c r="H278" s="228"/>
      <c r="M278" s="228"/>
      <c r="N278" s="228"/>
      <c r="O278" s="228"/>
      <c r="T278" s="228"/>
      <c r="U278" s="228"/>
      <c r="V278" s="228"/>
      <c r="AA278" s="228"/>
      <c r="AB278" s="228"/>
      <c r="AC278" s="228"/>
      <c r="AH278" s="228"/>
      <c r="AI278" s="228"/>
      <c r="AJ278" s="228"/>
    </row>
    <row r="279" spans="6:36" ht="13.5" customHeight="1">
      <c r="F279" s="228"/>
      <c r="G279" s="228"/>
      <c r="H279" s="228"/>
      <c r="M279" s="228"/>
      <c r="N279" s="228"/>
      <c r="O279" s="228"/>
      <c r="T279" s="228"/>
      <c r="U279" s="228"/>
      <c r="V279" s="228"/>
      <c r="AA279" s="228"/>
      <c r="AB279" s="228"/>
      <c r="AC279" s="228"/>
      <c r="AH279" s="228"/>
      <c r="AI279" s="228"/>
      <c r="AJ279" s="228"/>
    </row>
    <row r="280" spans="6:36" ht="13.5" customHeight="1">
      <c r="F280" s="228"/>
      <c r="G280" s="228"/>
      <c r="H280" s="228"/>
      <c r="M280" s="228"/>
      <c r="N280" s="228"/>
      <c r="O280" s="228"/>
      <c r="T280" s="228"/>
      <c r="U280" s="228"/>
      <c r="V280" s="228"/>
      <c r="AA280" s="228"/>
      <c r="AB280" s="228"/>
      <c r="AC280" s="228"/>
      <c r="AH280" s="228"/>
      <c r="AI280" s="228"/>
      <c r="AJ280" s="228"/>
    </row>
    <row r="281" spans="6:36" ht="13.5" customHeight="1">
      <c r="F281" s="228"/>
      <c r="G281" s="228"/>
      <c r="H281" s="228"/>
      <c r="M281" s="228"/>
      <c r="N281" s="228"/>
      <c r="O281" s="228"/>
      <c r="T281" s="228"/>
      <c r="U281" s="228"/>
      <c r="V281" s="228"/>
      <c r="AA281" s="228"/>
      <c r="AB281" s="228"/>
      <c r="AC281" s="228"/>
      <c r="AH281" s="228"/>
      <c r="AI281" s="228"/>
      <c r="AJ281" s="228"/>
    </row>
    <row r="282" spans="6:36" ht="13.5" customHeight="1">
      <c r="F282" s="228"/>
      <c r="G282" s="228"/>
      <c r="H282" s="228"/>
      <c r="M282" s="228"/>
      <c r="N282" s="228"/>
      <c r="O282" s="228"/>
      <c r="T282" s="228"/>
      <c r="U282" s="228"/>
      <c r="V282" s="228"/>
      <c r="AA282" s="228"/>
      <c r="AB282" s="228"/>
      <c r="AC282" s="228"/>
      <c r="AH282" s="228"/>
      <c r="AI282" s="228"/>
      <c r="AJ282" s="228"/>
    </row>
    <row r="283" spans="6:36" ht="13.5" customHeight="1">
      <c r="F283" s="228"/>
      <c r="G283" s="228"/>
      <c r="H283" s="228"/>
      <c r="M283" s="228"/>
      <c r="N283" s="228"/>
      <c r="O283" s="228"/>
      <c r="T283" s="228"/>
      <c r="U283" s="228"/>
      <c r="V283" s="228"/>
      <c r="AA283" s="228"/>
      <c r="AB283" s="228"/>
      <c r="AC283" s="228"/>
      <c r="AH283" s="228"/>
      <c r="AI283" s="228"/>
      <c r="AJ283" s="228"/>
    </row>
    <row r="284" spans="6:36" ht="13.5" customHeight="1">
      <c r="F284" s="228"/>
      <c r="G284" s="228"/>
      <c r="H284" s="228"/>
      <c r="M284" s="228"/>
      <c r="N284" s="228"/>
      <c r="O284" s="228"/>
      <c r="T284" s="228"/>
      <c r="U284" s="228"/>
      <c r="V284" s="228"/>
      <c r="AA284" s="228"/>
      <c r="AB284" s="228"/>
      <c r="AC284" s="228"/>
      <c r="AH284" s="228"/>
      <c r="AI284" s="228"/>
      <c r="AJ284" s="228"/>
    </row>
    <row r="285" spans="6:36" ht="13.5" customHeight="1">
      <c r="F285" s="228"/>
      <c r="G285" s="228"/>
      <c r="H285" s="228"/>
      <c r="M285" s="228"/>
      <c r="N285" s="228"/>
      <c r="O285" s="228"/>
      <c r="T285" s="228"/>
      <c r="U285" s="228"/>
      <c r="V285" s="228"/>
      <c r="AA285" s="228"/>
      <c r="AB285" s="228"/>
      <c r="AC285" s="228"/>
      <c r="AH285" s="228"/>
      <c r="AI285" s="228"/>
      <c r="AJ285" s="228"/>
    </row>
    <row r="286" spans="6:36" ht="13.5" customHeight="1">
      <c r="F286" s="228"/>
      <c r="G286" s="228"/>
      <c r="H286" s="228"/>
      <c r="M286" s="228"/>
      <c r="N286" s="228"/>
      <c r="O286" s="228"/>
      <c r="T286" s="228"/>
      <c r="U286" s="228"/>
      <c r="V286" s="228"/>
      <c r="AA286" s="228"/>
      <c r="AB286" s="228"/>
      <c r="AC286" s="228"/>
      <c r="AH286" s="228"/>
      <c r="AI286" s="228"/>
      <c r="AJ286" s="228"/>
    </row>
    <row r="287" spans="6:36" ht="13.5" customHeight="1">
      <c r="F287" s="228"/>
      <c r="G287" s="228"/>
      <c r="H287" s="228"/>
      <c r="M287" s="228"/>
      <c r="N287" s="228"/>
      <c r="O287" s="228"/>
      <c r="T287" s="228"/>
      <c r="U287" s="228"/>
      <c r="V287" s="228"/>
      <c r="AA287" s="228"/>
      <c r="AB287" s="228"/>
      <c r="AC287" s="228"/>
      <c r="AH287" s="228"/>
      <c r="AI287" s="228"/>
      <c r="AJ287" s="228"/>
    </row>
    <row r="288" spans="6:36" ht="13.5" customHeight="1">
      <c r="F288" s="228"/>
      <c r="G288" s="228"/>
      <c r="H288" s="228"/>
      <c r="M288" s="228"/>
      <c r="N288" s="228"/>
      <c r="O288" s="228"/>
      <c r="T288" s="228"/>
      <c r="U288" s="228"/>
      <c r="V288" s="228"/>
      <c r="AA288" s="228"/>
      <c r="AB288" s="228"/>
      <c r="AC288" s="228"/>
      <c r="AH288" s="228"/>
      <c r="AI288" s="228"/>
      <c r="AJ288" s="228"/>
    </row>
    <row r="289" spans="6:36" ht="13.5" customHeight="1">
      <c r="F289" s="228"/>
      <c r="G289" s="228"/>
      <c r="H289" s="228"/>
      <c r="M289" s="228"/>
      <c r="N289" s="228"/>
      <c r="O289" s="228"/>
      <c r="T289" s="228"/>
      <c r="U289" s="228"/>
      <c r="V289" s="228"/>
      <c r="AA289" s="228"/>
      <c r="AB289" s="228"/>
      <c r="AC289" s="228"/>
      <c r="AH289" s="228"/>
      <c r="AI289" s="228"/>
      <c r="AJ289" s="228"/>
    </row>
    <row r="290" spans="6:36" ht="13.5" customHeight="1">
      <c r="F290" s="228"/>
      <c r="G290" s="228"/>
      <c r="H290" s="228"/>
      <c r="M290" s="228"/>
      <c r="N290" s="228"/>
      <c r="O290" s="228"/>
      <c r="T290" s="228"/>
      <c r="U290" s="228"/>
      <c r="V290" s="228"/>
      <c r="AA290" s="228"/>
      <c r="AB290" s="228"/>
      <c r="AC290" s="228"/>
      <c r="AH290" s="228"/>
      <c r="AI290" s="228"/>
      <c r="AJ290" s="228"/>
    </row>
    <row r="291" spans="6:36" ht="13.5" customHeight="1">
      <c r="F291" s="228"/>
      <c r="G291" s="228"/>
      <c r="H291" s="228"/>
      <c r="M291" s="228"/>
      <c r="N291" s="228"/>
      <c r="O291" s="228"/>
      <c r="T291" s="228"/>
      <c r="U291" s="228"/>
      <c r="V291" s="228"/>
      <c r="AA291" s="228"/>
      <c r="AB291" s="228"/>
      <c r="AC291" s="228"/>
      <c r="AH291" s="228"/>
      <c r="AI291" s="228"/>
      <c r="AJ291" s="228"/>
    </row>
    <row r="292" spans="6:36" ht="13.5" customHeight="1">
      <c r="F292" s="228"/>
      <c r="G292" s="228"/>
      <c r="H292" s="228"/>
      <c r="M292" s="228"/>
      <c r="N292" s="228"/>
      <c r="O292" s="228"/>
      <c r="T292" s="228"/>
      <c r="U292" s="228"/>
      <c r="V292" s="228"/>
      <c r="AA292" s="228"/>
      <c r="AB292" s="228"/>
      <c r="AC292" s="228"/>
      <c r="AH292" s="228"/>
      <c r="AI292" s="228"/>
      <c r="AJ292" s="228"/>
    </row>
    <row r="293" spans="6:36" ht="13.5" customHeight="1">
      <c r="F293" s="228"/>
      <c r="G293" s="228"/>
      <c r="H293" s="228"/>
      <c r="M293" s="228"/>
      <c r="N293" s="228"/>
      <c r="O293" s="228"/>
      <c r="T293" s="228"/>
      <c r="U293" s="228"/>
      <c r="V293" s="228"/>
      <c r="AA293" s="228"/>
      <c r="AB293" s="228"/>
      <c r="AC293" s="228"/>
      <c r="AH293" s="228"/>
      <c r="AI293" s="228"/>
      <c r="AJ293" s="228"/>
    </row>
    <row r="294" spans="6:36" ht="13.5" customHeight="1">
      <c r="F294" s="228"/>
      <c r="G294" s="228"/>
      <c r="H294" s="228"/>
      <c r="M294" s="228"/>
      <c r="N294" s="228"/>
      <c r="O294" s="228"/>
      <c r="T294" s="228"/>
      <c r="U294" s="228"/>
      <c r="V294" s="228"/>
      <c r="AA294" s="228"/>
      <c r="AB294" s="228"/>
      <c r="AC294" s="228"/>
      <c r="AH294" s="228"/>
      <c r="AI294" s="228"/>
      <c r="AJ294" s="228"/>
    </row>
    <row r="295" spans="6:36" ht="13.5" customHeight="1">
      <c r="F295" s="228"/>
      <c r="G295" s="228"/>
      <c r="H295" s="228"/>
      <c r="M295" s="228"/>
      <c r="N295" s="228"/>
      <c r="O295" s="228"/>
      <c r="T295" s="228"/>
      <c r="U295" s="228"/>
      <c r="V295" s="228"/>
      <c r="AA295" s="228"/>
      <c r="AB295" s="228"/>
      <c r="AC295" s="228"/>
      <c r="AH295" s="228"/>
      <c r="AI295" s="228"/>
      <c r="AJ295" s="228"/>
    </row>
    <row r="296" spans="6:36" ht="13.5" customHeight="1">
      <c r="F296" s="228"/>
      <c r="G296" s="228"/>
      <c r="H296" s="228"/>
      <c r="M296" s="228"/>
      <c r="N296" s="228"/>
      <c r="O296" s="228"/>
      <c r="T296" s="228"/>
      <c r="U296" s="228"/>
      <c r="V296" s="228"/>
      <c r="AA296" s="228"/>
      <c r="AB296" s="228"/>
      <c r="AC296" s="228"/>
      <c r="AH296" s="228"/>
      <c r="AI296" s="228"/>
      <c r="AJ296" s="228"/>
    </row>
    <row r="297" spans="6:36" ht="13.5" customHeight="1">
      <c r="F297" s="228"/>
      <c r="G297" s="228"/>
      <c r="H297" s="228"/>
      <c r="M297" s="228"/>
      <c r="N297" s="228"/>
      <c r="O297" s="228"/>
      <c r="T297" s="228"/>
      <c r="U297" s="228"/>
      <c r="V297" s="228"/>
      <c r="AA297" s="228"/>
      <c r="AB297" s="228"/>
      <c r="AC297" s="228"/>
      <c r="AH297" s="228"/>
      <c r="AI297" s="228"/>
      <c r="AJ297" s="228"/>
    </row>
    <row r="298" spans="6:36" ht="13.5" customHeight="1">
      <c r="F298" s="228"/>
      <c r="G298" s="228"/>
      <c r="H298" s="228"/>
      <c r="M298" s="228"/>
      <c r="N298" s="228"/>
      <c r="O298" s="228"/>
      <c r="T298" s="228"/>
      <c r="U298" s="228"/>
      <c r="V298" s="228"/>
      <c r="AA298" s="228"/>
      <c r="AB298" s="228"/>
      <c r="AC298" s="228"/>
      <c r="AH298" s="228"/>
      <c r="AI298" s="228"/>
      <c r="AJ298" s="228"/>
    </row>
    <row r="299" spans="6:36" ht="13.5" customHeight="1">
      <c r="F299" s="228"/>
      <c r="G299" s="228"/>
      <c r="H299" s="228"/>
      <c r="M299" s="228"/>
      <c r="N299" s="228"/>
      <c r="O299" s="228"/>
      <c r="T299" s="228"/>
      <c r="U299" s="228"/>
      <c r="V299" s="228"/>
      <c r="AA299" s="228"/>
      <c r="AB299" s="228"/>
      <c r="AC299" s="228"/>
      <c r="AH299" s="228"/>
      <c r="AI299" s="228"/>
      <c r="AJ299" s="228"/>
    </row>
    <row r="300" spans="6:36" ht="13.5" customHeight="1">
      <c r="F300" s="228"/>
      <c r="G300" s="228"/>
      <c r="H300" s="228"/>
      <c r="M300" s="228"/>
      <c r="N300" s="228"/>
      <c r="O300" s="228"/>
      <c r="T300" s="228"/>
      <c r="U300" s="228"/>
      <c r="V300" s="228"/>
      <c r="AA300" s="228"/>
      <c r="AB300" s="228"/>
      <c r="AC300" s="228"/>
      <c r="AH300" s="228"/>
      <c r="AI300" s="228"/>
      <c r="AJ300" s="228"/>
    </row>
    <row r="301" spans="6:36" ht="13.5" customHeight="1">
      <c r="F301" s="228"/>
      <c r="G301" s="228"/>
      <c r="H301" s="228"/>
      <c r="M301" s="228"/>
      <c r="N301" s="228"/>
      <c r="O301" s="228"/>
      <c r="T301" s="228"/>
      <c r="U301" s="228"/>
      <c r="V301" s="228"/>
      <c r="AA301" s="228"/>
      <c r="AB301" s="228"/>
      <c r="AC301" s="228"/>
      <c r="AH301" s="228"/>
      <c r="AI301" s="228"/>
      <c r="AJ301" s="228"/>
    </row>
    <row r="302" spans="6:36" ht="13.5" customHeight="1">
      <c r="F302" s="228"/>
      <c r="G302" s="228"/>
      <c r="H302" s="228"/>
      <c r="M302" s="228"/>
      <c r="N302" s="228"/>
      <c r="O302" s="228"/>
      <c r="T302" s="228"/>
      <c r="U302" s="228"/>
      <c r="V302" s="228"/>
      <c r="AA302" s="228"/>
      <c r="AB302" s="228"/>
      <c r="AC302" s="228"/>
      <c r="AH302" s="228"/>
      <c r="AI302" s="228"/>
      <c r="AJ302" s="228"/>
    </row>
    <row r="303" spans="6:36" ht="13.5" customHeight="1">
      <c r="F303" s="228"/>
      <c r="G303" s="228"/>
      <c r="H303" s="228"/>
      <c r="M303" s="228"/>
      <c r="N303" s="228"/>
      <c r="O303" s="228"/>
      <c r="T303" s="228"/>
      <c r="U303" s="228"/>
      <c r="V303" s="228"/>
      <c r="AA303" s="228"/>
      <c r="AB303" s="228"/>
      <c r="AC303" s="228"/>
      <c r="AH303" s="228"/>
      <c r="AI303" s="228"/>
      <c r="AJ303" s="228"/>
    </row>
    <row r="304" spans="6:36" ht="13.5" customHeight="1">
      <c r="F304" s="228"/>
      <c r="G304" s="228"/>
      <c r="H304" s="228"/>
      <c r="M304" s="228"/>
      <c r="N304" s="228"/>
      <c r="O304" s="228"/>
      <c r="T304" s="228"/>
      <c r="U304" s="228"/>
      <c r="V304" s="228"/>
      <c r="AA304" s="228"/>
      <c r="AB304" s="228"/>
      <c r="AC304" s="228"/>
      <c r="AH304" s="228"/>
      <c r="AI304" s="228"/>
      <c r="AJ304" s="228"/>
    </row>
    <row r="305" spans="6:36" ht="13.5" customHeight="1">
      <c r="F305" s="228"/>
      <c r="G305" s="228"/>
      <c r="H305" s="228"/>
      <c r="M305" s="228"/>
      <c r="N305" s="228"/>
      <c r="O305" s="228"/>
      <c r="T305" s="228"/>
      <c r="U305" s="228"/>
      <c r="V305" s="228"/>
      <c r="AA305" s="228"/>
      <c r="AB305" s="228"/>
      <c r="AC305" s="228"/>
      <c r="AH305" s="228"/>
      <c r="AI305" s="228"/>
      <c r="AJ305" s="228"/>
    </row>
    <row r="306" spans="6:36" ht="13.5" customHeight="1">
      <c r="F306" s="228"/>
      <c r="G306" s="228"/>
      <c r="H306" s="228"/>
      <c r="M306" s="228"/>
      <c r="N306" s="228"/>
      <c r="O306" s="228"/>
      <c r="T306" s="228"/>
      <c r="U306" s="228"/>
      <c r="V306" s="228"/>
      <c r="AA306" s="228"/>
      <c r="AB306" s="228"/>
      <c r="AC306" s="228"/>
      <c r="AH306" s="228"/>
      <c r="AI306" s="228"/>
      <c r="AJ306" s="228"/>
    </row>
    <row r="307" spans="6:36" ht="13.5" customHeight="1">
      <c r="F307" s="228"/>
      <c r="G307" s="228"/>
      <c r="H307" s="228"/>
      <c r="M307" s="228"/>
      <c r="N307" s="228"/>
      <c r="O307" s="228"/>
      <c r="T307" s="228"/>
      <c r="U307" s="228"/>
      <c r="V307" s="228"/>
      <c r="AA307" s="228"/>
      <c r="AB307" s="228"/>
      <c r="AC307" s="228"/>
      <c r="AH307" s="228"/>
      <c r="AI307" s="228"/>
      <c r="AJ307" s="228"/>
    </row>
    <row r="308" spans="6:36" ht="13.5" customHeight="1">
      <c r="F308" s="228"/>
      <c r="G308" s="228"/>
      <c r="H308" s="228"/>
      <c r="M308" s="228"/>
      <c r="N308" s="228"/>
      <c r="O308" s="228"/>
      <c r="T308" s="228"/>
      <c r="U308" s="228"/>
      <c r="V308" s="228"/>
      <c r="AA308" s="228"/>
      <c r="AB308" s="228"/>
      <c r="AC308" s="228"/>
      <c r="AH308" s="228"/>
      <c r="AI308" s="228"/>
      <c r="AJ308" s="228"/>
    </row>
    <row r="309" spans="6:36" ht="13.5" customHeight="1">
      <c r="F309" s="228"/>
      <c r="G309" s="228"/>
      <c r="H309" s="228"/>
      <c r="M309" s="228"/>
      <c r="N309" s="228"/>
      <c r="O309" s="228"/>
      <c r="T309" s="228"/>
      <c r="U309" s="228"/>
      <c r="V309" s="228"/>
      <c r="AA309" s="228"/>
      <c r="AB309" s="228"/>
      <c r="AC309" s="228"/>
      <c r="AH309" s="228"/>
      <c r="AI309" s="228"/>
      <c r="AJ309" s="228"/>
    </row>
    <row r="310" spans="6:36" ht="13.5" customHeight="1">
      <c r="F310" s="228"/>
      <c r="G310" s="228"/>
      <c r="H310" s="228"/>
      <c r="M310" s="228"/>
      <c r="N310" s="228"/>
      <c r="O310" s="228"/>
      <c r="T310" s="228"/>
      <c r="U310" s="228"/>
      <c r="V310" s="228"/>
      <c r="AA310" s="228"/>
      <c r="AB310" s="228"/>
      <c r="AC310" s="228"/>
      <c r="AH310" s="228"/>
      <c r="AI310" s="228"/>
      <c r="AJ310" s="228"/>
    </row>
    <row r="311" spans="6:36" ht="13.5" customHeight="1">
      <c r="F311" s="228"/>
      <c r="G311" s="228"/>
      <c r="H311" s="228"/>
      <c r="M311" s="228"/>
      <c r="N311" s="228"/>
      <c r="O311" s="228"/>
      <c r="T311" s="228"/>
      <c r="U311" s="228"/>
      <c r="V311" s="228"/>
      <c r="AA311" s="228"/>
      <c r="AB311" s="228"/>
      <c r="AC311" s="228"/>
      <c r="AH311" s="228"/>
      <c r="AI311" s="228"/>
      <c r="AJ311" s="228"/>
    </row>
    <row r="312" spans="6:36" ht="13.5" customHeight="1">
      <c r="F312" s="228"/>
      <c r="G312" s="228"/>
      <c r="H312" s="228"/>
      <c r="M312" s="228"/>
      <c r="N312" s="228"/>
      <c r="O312" s="228"/>
      <c r="T312" s="228"/>
      <c r="U312" s="228"/>
      <c r="V312" s="228"/>
      <c r="AA312" s="228"/>
      <c r="AB312" s="228"/>
      <c r="AC312" s="228"/>
      <c r="AH312" s="228"/>
      <c r="AI312" s="228"/>
      <c r="AJ312" s="228"/>
    </row>
    <row r="313" spans="6:36" ht="13.5" customHeight="1">
      <c r="F313" s="228"/>
      <c r="G313" s="228"/>
      <c r="H313" s="228"/>
      <c r="M313" s="228"/>
      <c r="N313" s="228"/>
      <c r="O313" s="228"/>
      <c r="T313" s="228"/>
      <c r="U313" s="228"/>
      <c r="V313" s="228"/>
      <c r="AA313" s="228"/>
      <c r="AB313" s="228"/>
      <c r="AC313" s="228"/>
      <c r="AH313" s="228"/>
      <c r="AI313" s="228"/>
      <c r="AJ313" s="228"/>
    </row>
    <row r="314" spans="6:36" ht="13.5" customHeight="1">
      <c r="F314" s="228"/>
      <c r="G314" s="228"/>
      <c r="H314" s="228"/>
      <c r="M314" s="228"/>
      <c r="N314" s="228"/>
      <c r="O314" s="228"/>
      <c r="T314" s="228"/>
      <c r="U314" s="228"/>
      <c r="V314" s="228"/>
      <c r="AA314" s="228"/>
      <c r="AB314" s="228"/>
      <c r="AC314" s="228"/>
      <c r="AH314" s="228"/>
      <c r="AI314" s="228"/>
      <c r="AJ314" s="228"/>
    </row>
    <row r="315" spans="6:36" ht="13.5" customHeight="1">
      <c r="F315" s="228"/>
      <c r="G315" s="228"/>
      <c r="H315" s="228"/>
      <c r="M315" s="228"/>
      <c r="N315" s="228"/>
      <c r="O315" s="228"/>
      <c r="T315" s="228"/>
      <c r="U315" s="228"/>
      <c r="V315" s="228"/>
      <c r="AA315" s="228"/>
      <c r="AB315" s="228"/>
      <c r="AC315" s="228"/>
      <c r="AH315" s="228"/>
      <c r="AI315" s="228"/>
      <c r="AJ315" s="228"/>
    </row>
    <row r="316" spans="6:36" ht="13.5" customHeight="1">
      <c r="F316" s="228"/>
      <c r="G316" s="228"/>
      <c r="H316" s="228"/>
      <c r="M316" s="228"/>
      <c r="N316" s="228"/>
      <c r="O316" s="228"/>
      <c r="T316" s="228"/>
      <c r="U316" s="228"/>
      <c r="V316" s="228"/>
      <c r="AA316" s="228"/>
      <c r="AB316" s="228"/>
      <c r="AC316" s="228"/>
      <c r="AH316" s="228"/>
      <c r="AI316" s="228"/>
      <c r="AJ316" s="228"/>
    </row>
    <row r="317" spans="6:36" ht="13.5" customHeight="1">
      <c r="F317" s="228"/>
      <c r="G317" s="228"/>
      <c r="H317" s="228"/>
      <c r="M317" s="228"/>
      <c r="N317" s="228"/>
      <c r="O317" s="228"/>
      <c r="T317" s="228"/>
      <c r="U317" s="228"/>
      <c r="V317" s="228"/>
      <c r="AA317" s="228"/>
      <c r="AB317" s="228"/>
      <c r="AC317" s="228"/>
      <c r="AH317" s="228"/>
      <c r="AI317" s="228"/>
      <c r="AJ317" s="228"/>
    </row>
    <row r="318" spans="6:36" ht="13.5" customHeight="1">
      <c r="F318" s="228"/>
      <c r="G318" s="228"/>
      <c r="H318" s="228"/>
      <c r="M318" s="228"/>
      <c r="N318" s="228"/>
      <c r="O318" s="228"/>
      <c r="T318" s="228"/>
      <c r="U318" s="228"/>
      <c r="V318" s="228"/>
      <c r="AA318" s="228"/>
      <c r="AB318" s="228"/>
      <c r="AC318" s="228"/>
      <c r="AH318" s="228"/>
      <c r="AI318" s="228"/>
      <c r="AJ318" s="228"/>
    </row>
    <row r="319" spans="6:36" ht="13.5" customHeight="1">
      <c r="F319" s="228"/>
      <c r="G319" s="228"/>
      <c r="H319" s="228"/>
      <c r="M319" s="228"/>
      <c r="N319" s="228"/>
      <c r="O319" s="228"/>
      <c r="T319" s="228"/>
      <c r="U319" s="228"/>
      <c r="V319" s="228"/>
      <c r="AA319" s="228"/>
      <c r="AB319" s="228"/>
      <c r="AC319" s="228"/>
      <c r="AH319" s="228"/>
      <c r="AI319" s="228"/>
      <c r="AJ319" s="228"/>
    </row>
    <row r="320" spans="6:36" ht="13.5" customHeight="1">
      <c r="F320" s="228"/>
      <c r="G320" s="228"/>
      <c r="H320" s="228"/>
      <c r="M320" s="228"/>
      <c r="N320" s="228"/>
      <c r="O320" s="228"/>
      <c r="T320" s="228"/>
      <c r="U320" s="228"/>
      <c r="V320" s="228"/>
      <c r="AA320" s="228"/>
      <c r="AB320" s="228"/>
      <c r="AC320" s="228"/>
      <c r="AH320" s="228"/>
      <c r="AI320" s="228"/>
      <c r="AJ320" s="228"/>
    </row>
    <row r="321" spans="6:36" ht="13.5" customHeight="1">
      <c r="F321" s="228"/>
      <c r="G321" s="228"/>
      <c r="H321" s="228"/>
      <c r="M321" s="228"/>
      <c r="N321" s="228"/>
      <c r="O321" s="228"/>
      <c r="T321" s="228"/>
      <c r="U321" s="228"/>
      <c r="V321" s="228"/>
      <c r="AA321" s="228"/>
      <c r="AB321" s="228"/>
      <c r="AC321" s="228"/>
      <c r="AH321" s="228"/>
      <c r="AI321" s="228"/>
      <c r="AJ321" s="228"/>
    </row>
    <row r="322" spans="6:36" ht="13.5" customHeight="1">
      <c r="F322" s="228"/>
      <c r="G322" s="228"/>
      <c r="H322" s="228"/>
      <c r="M322" s="228"/>
      <c r="N322" s="228"/>
      <c r="O322" s="228"/>
      <c r="T322" s="228"/>
      <c r="U322" s="228"/>
      <c r="V322" s="228"/>
      <c r="AA322" s="228"/>
      <c r="AB322" s="228"/>
      <c r="AC322" s="228"/>
      <c r="AH322" s="228"/>
      <c r="AI322" s="228"/>
      <c r="AJ322" s="228"/>
    </row>
    <row r="323" spans="6:36" ht="13.5" customHeight="1">
      <c r="F323" s="228"/>
      <c r="G323" s="228"/>
      <c r="H323" s="228"/>
      <c r="M323" s="228"/>
      <c r="N323" s="228"/>
      <c r="O323" s="228"/>
      <c r="T323" s="228"/>
      <c r="U323" s="228"/>
      <c r="V323" s="228"/>
      <c r="AA323" s="228"/>
      <c r="AB323" s="228"/>
      <c r="AC323" s="228"/>
      <c r="AH323" s="228"/>
      <c r="AI323" s="228"/>
      <c r="AJ323" s="228"/>
    </row>
    <row r="324" spans="6:36" ht="13.5" customHeight="1">
      <c r="F324" s="228"/>
      <c r="G324" s="228"/>
      <c r="H324" s="228"/>
      <c r="M324" s="228"/>
      <c r="N324" s="228"/>
      <c r="O324" s="228"/>
      <c r="T324" s="228"/>
      <c r="U324" s="228"/>
      <c r="V324" s="228"/>
      <c r="AA324" s="228"/>
      <c r="AB324" s="228"/>
      <c r="AC324" s="228"/>
      <c r="AH324" s="228"/>
      <c r="AI324" s="228"/>
      <c r="AJ324" s="228"/>
    </row>
    <row r="325" spans="6:36" ht="13.5" customHeight="1">
      <c r="F325" s="228"/>
      <c r="G325" s="228"/>
      <c r="H325" s="228"/>
      <c r="M325" s="228"/>
      <c r="N325" s="228"/>
      <c r="O325" s="228"/>
      <c r="T325" s="228"/>
      <c r="U325" s="228"/>
      <c r="V325" s="228"/>
      <c r="AA325" s="228"/>
      <c r="AB325" s="228"/>
      <c r="AC325" s="228"/>
      <c r="AH325" s="228"/>
      <c r="AI325" s="228"/>
      <c r="AJ325" s="228"/>
    </row>
    <row r="326" spans="6:36" ht="13.5" customHeight="1">
      <c r="F326" s="228"/>
      <c r="G326" s="228"/>
      <c r="H326" s="228"/>
      <c r="M326" s="228"/>
      <c r="N326" s="228"/>
      <c r="O326" s="228"/>
      <c r="T326" s="228"/>
      <c r="U326" s="228"/>
      <c r="V326" s="228"/>
      <c r="AA326" s="228"/>
      <c r="AB326" s="228"/>
      <c r="AC326" s="228"/>
      <c r="AH326" s="228"/>
      <c r="AI326" s="228"/>
      <c r="AJ326" s="228"/>
    </row>
    <row r="327" spans="6:36" ht="13.5" customHeight="1">
      <c r="F327" s="228"/>
      <c r="G327" s="228"/>
      <c r="H327" s="228"/>
      <c r="M327" s="228"/>
      <c r="N327" s="228"/>
      <c r="O327" s="228"/>
      <c r="T327" s="228"/>
      <c r="U327" s="228"/>
      <c r="V327" s="228"/>
      <c r="AA327" s="228"/>
      <c r="AB327" s="228"/>
      <c r="AC327" s="228"/>
      <c r="AH327" s="228"/>
      <c r="AI327" s="228"/>
      <c r="AJ327" s="228"/>
    </row>
    <row r="328" spans="6:36" ht="13.5" customHeight="1">
      <c r="F328" s="228"/>
      <c r="G328" s="228"/>
      <c r="H328" s="228"/>
      <c r="M328" s="228"/>
      <c r="N328" s="228"/>
      <c r="O328" s="228"/>
      <c r="T328" s="228"/>
      <c r="U328" s="228"/>
      <c r="V328" s="228"/>
      <c r="AA328" s="228"/>
      <c r="AB328" s="228"/>
      <c r="AC328" s="228"/>
      <c r="AH328" s="228"/>
      <c r="AI328" s="228"/>
      <c r="AJ328" s="228"/>
    </row>
    <row r="329" spans="6:36" ht="13.5" customHeight="1">
      <c r="F329" s="228"/>
      <c r="G329" s="228"/>
      <c r="H329" s="228"/>
      <c r="M329" s="228"/>
      <c r="N329" s="228"/>
      <c r="O329" s="228"/>
      <c r="T329" s="228"/>
      <c r="U329" s="228"/>
      <c r="V329" s="228"/>
      <c r="AA329" s="228"/>
      <c r="AB329" s="228"/>
      <c r="AC329" s="228"/>
      <c r="AH329" s="228"/>
      <c r="AI329" s="228"/>
      <c r="AJ329" s="228"/>
    </row>
    <row r="330" spans="6:36" ht="13.5" customHeight="1">
      <c r="F330" s="228"/>
      <c r="G330" s="228"/>
      <c r="H330" s="228"/>
      <c r="M330" s="228"/>
      <c r="N330" s="228"/>
      <c r="O330" s="228"/>
      <c r="T330" s="228"/>
      <c r="U330" s="228"/>
      <c r="V330" s="228"/>
      <c r="AA330" s="228"/>
      <c r="AB330" s="228"/>
      <c r="AC330" s="228"/>
      <c r="AH330" s="228"/>
      <c r="AI330" s="228"/>
      <c r="AJ330" s="228"/>
    </row>
    <row r="331" spans="6:36" ht="13.5" customHeight="1">
      <c r="F331" s="228"/>
      <c r="G331" s="228"/>
      <c r="H331" s="228"/>
      <c r="M331" s="228"/>
      <c r="N331" s="228"/>
      <c r="O331" s="228"/>
      <c r="T331" s="228"/>
      <c r="U331" s="228"/>
      <c r="V331" s="228"/>
      <c r="AA331" s="228"/>
      <c r="AB331" s="228"/>
      <c r="AC331" s="228"/>
      <c r="AH331" s="228"/>
      <c r="AI331" s="228"/>
      <c r="AJ331" s="228"/>
    </row>
    <row r="332" spans="6:36" ht="13.5" customHeight="1">
      <c r="F332" s="228"/>
      <c r="G332" s="228"/>
      <c r="H332" s="228"/>
      <c r="M332" s="228"/>
      <c r="N332" s="228"/>
      <c r="O332" s="228"/>
      <c r="T332" s="228"/>
      <c r="U332" s="228"/>
      <c r="V332" s="228"/>
      <c r="AA332" s="228"/>
      <c r="AB332" s="228"/>
      <c r="AC332" s="228"/>
      <c r="AH332" s="228"/>
      <c r="AI332" s="228"/>
      <c r="AJ332" s="228"/>
    </row>
    <row r="333" spans="6:36" ht="13.5" customHeight="1">
      <c r="F333" s="228"/>
      <c r="G333" s="228"/>
      <c r="H333" s="228"/>
      <c r="M333" s="228"/>
      <c r="N333" s="228"/>
      <c r="O333" s="228"/>
      <c r="T333" s="228"/>
      <c r="U333" s="228"/>
      <c r="V333" s="228"/>
      <c r="AA333" s="228"/>
      <c r="AB333" s="228"/>
      <c r="AC333" s="228"/>
      <c r="AH333" s="228"/>
      <c r="AI333" s="228"/>
      <c r="AJ333" s="228"/>
    </row>
    <row r="334" spans="6:36" ht="13.5" customHeight="1">
      <c r="F334" s="228"/>
      <c r="G334" s="228"/>
      <c r="H334" s="228"/>
      <c r="M334" s="228"/>
      <c r="N334" s="228"/>
      <c r="O334" s="228"/>
      <c r="T334" s="228"/>
      <c r="U334" s="228"/>
      <c r="V334" s="228"/>
      <c r="AA334" s="228"/>
      <c r="AB334" s="228"/>
      <c r="AC334" s="228"/>
      <c r="AH334" s="228"/>
      <c r="AI334" s="228"/>
      <c r="AJ334" s="228"/>
    </row>
    <row r="335" spans="6:36" ht="13.5" customHeight="1">
      <c r="F335" s="228"/>
      <c r="G335" s="228"/>
      <c r="H335" s="228"/>
      <c r="M335" s="228"/>
      <c r="N335" s="228"/>
      <c r="O335" s="228"/>
      <c r="T335" s="228"/>
      <c r="U335" s="228"/>
      <c r="V335" s="228"/>
      <c r="AA335" s="228"/>
      <c r="AB335" s="228"/>
      <c r="AC335" s="228"/>
      <c r="AH335" s="228"/>
      <c r="AI335" s="228"/>
      <c r="AJ335" s="228"/>
    </row>
    <row r="336" spans="6:36" ht="13.5" customHeight="1">
      <c r="F336" s="228"/>
      <c r="G336" s="228"/>
      <c r="H336" s="228"/>
      <c r="M336" s="228"/>
      <c r="N336" s="228"/>
      <c r="O336" s="228"/>
      <c r="T336" s="228"/>
      <c r="U336" s="228"/>
      <c r="V336" s="228"/>
      <c r="AA336" s="228"/>
      <c r="AB336" s="228"/>
      <c r="AC336" s="228"/>
      <c r="AH336" s="228"/>
      <c r="AI336" s="228"/>
      <c r="AJ336" s="228"/>
    </row>
    <row r="337" spans="6:36" ht="13.5" customHeight="1">
      <c r="F337" s="228"/>
      <c r="G337" s="228"/>
      <c r="H337" s="228"/>
      <c r="M337" s="228"/>
      <c r="N337" s="228"/>
      <c r="O337" s="228"/>
      <c r="T337" s="228"/>
      <c r="U337" s="228"/>
      <c r="V337" s="228"/>
      <c r="AA337" s="228"/>
      <c r="AB337" s="228"/>
      <c r="AC337" s="228"/>
      <c r="AH337" s="228"/>
      <c r="AI337" s="228"/>
      <c r="AJ337" s="228"/>
    </row>
    <row r="338" spans="6:36" ht="13.5" customHeight="1">
      <c r="F338" s="228"/>
      <c r="G338" s="228"/>
      <c r="H338" s="228"/>
      <c r="M338" s="228"/>
      <c r="N338" s="228"/>
      <c r="O338" s="228"/>
      <c r="T338" s="228"/>
      <c r="U338" s="228"/>
      <c r="V338" s="228"/>
      <c r="AA338" s="228"/>
      <c r="AB338" s="228"/>
      <c r="AC338" s="228"/>
      <c r="AH338" s="228"/>
      <c r="AI338" s="228"/>
      <c r="AJ338" s="228"/>
    </row>
    <row r="339" spans="6:36" ht="13.5" customHeight="1">
      <c r="F339" s="228"/>
      <c r="G339" s="228"/>
      <c r="H339" s="228"/>
      <c r="M339" s="228"/>
      <c r="N339" s="228"/>
      <c r="O339" s="228"/>
      <c r="T339" s="228"/>
      <c r="U339" s="228"/>
      <c r="V339" s="228"/>
      <c r="AA339" s="228"/>
      <c r="AB339" s="228"/>
      <c r="AC339" s="228"/>
      <c r="AH339" s="228"/>
      <c r="AI339" s="228"/>
      <c r="AJ339" s="228"/>
    </row>
    <row r="340" spans="6:36" ht="13.5" customHeight="1">
      <c r="F340" s="228"/>
      <c r="G340" s="228"/>
      <c r="H340" s="228"/>
      <c r="M340" s="228"/>
      <c r="N340" s="228"/>
      <c r="O340" s="228"/>
      <c r="T340" s="228"/>
      <c r="U340" s="228"/>
      <c r="V340" s="228"/>
      <c r="AA340" s="228"/>
      <c r="AB340" s="228"/>
      <c r="AC340" s="228"/>
      <c r="AH340" s="228"/>
      <c r="AI340" s="228"/>
      <c r="AJ340" s="228"/>
    </row>
    <row r="341" spans="6:36" ht="13.5" customHeight="1">
      <c r="F341" s="228"/>
      <c r="G341" s="228"/>
      <c r="H341" s="228"/>
      <c r="M341" s="228"/>
      <c r="N341" s="228"/>
      <c r="O341" s="228"/>
      <c r="T341" s="228"/>
      <c r="U341" s="228"/>
      <c r="V341" s="228"/>
      <c r="AA341" s="228"/>
      <c r="AB341" s="228"/>
      <c r="AC341" s="228"/>
      <c r="AH341" s="228"/>
      <c r="AI341" s="228"/>
      <c r="AJ341" s="228"/>
    </row>
    <row r="342" spans="6:36" ht="13.5" customHeight="1">
      <c r="F342" s="228"/>
      <c r="G342" s="228"/>
      <c r="H342" s="228"/>
      <c r="M342" s="228"/>
      <c r="N342" s="228"/>
      <c r="O342" s="228"/>
      <c r="T342" s="228"/>
      <c r="U342" s="228"/>
      <c r="V342" s="228"/>
      <c r="AA342" s="228"/>
      <c r="AB342" s="228"/>
      <c r="AC342" s="228"/>
      <c r="AH342" s="228"/>
      <c r="AI342" s="228"/>
      <c r="AJ342" s="228"/>
    </row>
    <row r="343" spans="6:36" ht="13.5" customHeight="1">
      <c r="F343" s="228"/>
      <c r="G343" s="228"/>
      <c r="H343" s="228"/>
      <c r="M343" s="228"/>
      <c r="N343" s="228"/>
      <c r="O343" s="228"/>
      <c r="T343" s="228"/>
      <c r="U343" s="228"/>
      <c r="V343" s="228"/>
      <c r="AA343" s="228"/>
      <c r="AB343" s="228"/>
      <c r="AC343" s="228"/>
      <c r="AH343" s="228"/>
      <c r="AI343" s="228"/>
      <c r="AJ343" s="228"/>
    </row>
    <row r="344" spans="6:36" ht="13.5" customHeight="1">
      <c r="F344" s="228"/>
      <c r="G344" s="228"/>
      <c r="H344" s="228"/>
      <c r="M344" s="228"/>
      <c r="N344" s="228"/>
      <c r="O344" s="228"/>
      <c r="T344" s="228"/>
      <c r="U344" s="228"/>
      <c r="V344" s="228"/>
      <c r="AA344" s="228"/>
      <c r="AB344" s="228"/>
      <c r="AC344" s="228"/>
      <c r="AH344" s="228"/>
      <c r="AI344" s="228"/>
      <c r="AJ344" s="228"/>
    </row>
    <row r="345" spans="6:36" ht="13.5" customHeight="1">
      <c r="F345" s="228"/>
      <c r="G345" s="228"/>
      <c r="H345" s="228"/>
      <c r="M345" s="228"/>
      <c r="N345" s="228"/>
      <c r="O345" s="228"/>
      <c r="T345" s="228"/>
      <c r="U345" s="228"/>
      <c r="V345" s="228"/>
      <c r="AA345" s="228"/>
      <c r="AB345" s="228"/>
      <c r="AC345" s="228"/>
      <c r="AH345" s="228"/>
      <c r="AI345" s="228"/>
      <c r="AJ345" s="228"/>
    </row>
    <row r="346" spans="6:36" ht="13.5" customHeight="1">
      <c r="F346" s="228"/>
      <c r="G346" s="228"/>
      <c r="H346" s="228"/>
      <c r="M346" s="228"/>
      <c r="N346" s="228"/>
      <c r="O346" s="228"/>
      <c r="T346" s="228"/>
      <c r="U346" s="228"/>
      <c r="V346" s="228"/>
      <c r="AA346" s="228"/>
      <c r="AB346" s="228"/>
      <c r="AC346" s="228"/>
      <c r="AH346" s="228"/>
      <c r="AI346" s="228"/>
      <c r="AJ346" s="228"/>
    </row>
    <row r="347" spans="6:36" ht="13.5" customHeight="1">
      <c r="F347" s="228"/>
      <c r="G347" s="228"/>
      <c r="H347" s="228"/>
      <c r="M347" s="228"/>
      <c r="N347" s="228"/>
      <c r="O347" s="228"/>
      <c r="T347" s="228"/>
      <c r="U347" s="228"/>
      <c r="V347" s="228"/>
      <c r="AA347" s="228"/>
      <c r="AB347" s="228"/>
      <c r="AC347" s="228"/>
      <c r="AH347" s="228"/>
      <c r="AI347" s="228"/>
      <c r="AJ347" s="228"/>
    </row>
    <row r="348" spans="6:36" ht="13.5" customHeight="1">
      <c r="F348" s="228"/>
      <c r="G348" s="228"/>
      <c r="H348" s="228"/>
      <c r="M348" s="228"/>
      <c r="N348" s="228"/>
      <c r="O348" s="228"/>
      <c r="T348" s="228"/>
      <c r="U348" s="228"/>
      <c r="V348" s="228"/>
      <c r="AA348" s="228"/>
      <c r="AB348" s="228"/>
      <c r="AC348" s="228"/>
      <c r="AH348" s="228"/>
      <c r="AI348" s="228"/>
      <c r="AJ348" s="228"/>
    </row>
    <row r="349" spans="6:36" ht="13.5" customHeight="1">
      <c r="F349" s="228"/>
      <c r="G349" s="228"/>
      <c r="H349" s="228"/>
      <c r="M349" s="228"/>
      <c r="N349" s="228"/>
      <c r="O349" s="228"/>
      <c r="T349" s="228"/>
      <c r="U349" s="228"/>
      <c r="V349" s="228"/>
      <c r="AA349" s="228"/>
      <c r="AB349" s="228"/>
      <c r="AC349" s="228"/>
      <c r="AH349" s="228"/>
      <c r="AI349" s="228"/>
      <c r="AJ349" s="228"/>
    </row>
    <row r="350" spans="6:36" ht="13.5" customHeight="1">
      <c r="F350" s="228"/>
      <c r="G350" s="228"/>
      <c r="H350" s="228"/>
      <c r="M350" s="228"/>
      <c r="N350" s="228"/>
      <c r="O350" s="228"/>
      <c r="T350" s="228"/>
      <c r="U350" s="228"/>
      <c r="V350" s="228"/>
      <c r="AA350" s="228"/>
      <c r="AB350" s="228"/>
      <c r="AC350" s="228"/>
      <c r="AH350" s="228"/>
      <c r="AI350" s="228"/>
      <c r="AJ350" s="228"/>
    </row>
    <row r="351" spans="6:36" ht="13.5" customHeight="1">
      <c r="F351" s="228"/>
      <c r="G351" s="228"/>
      <c r="H351" s="228"/>
      <c r="M351" s="228"/>
      <c r="N351" s="228"/>
      <c r="O351" s="228"/>
      <c r="T351" s="228"/>
      <c r="U351" s="228"/>
      <c r="V351" s="228"/>
      <c r="AA351" s="228"/>
      <c r="AB351" s="228"/>
      <c r="AC351" s="228"/>
      <c r="AH351" s="228"/>
      <c r="AI351" s="228"/>
      <c r="AJ351" s="228"/>
    </row>
    <row r="352" spans="6:36" ht="13.5" customHeight="1">
      <c r="F352" s="228"/>
      <c r="G352" s="228"/>
      <c r="H352" s="228"/>
      <c r="M352" s="228"/>
      <c r="N352" s="228"/>
      <c r="O352" s="228"/>
      <c r="T352" s="228"/>
      <c r="U352" s="228"/>
      <c r="V352" s="228"/>
      <c r="AA352" s="228"/>
      <c r="AB352" s="228"/>
      <c r="AC352" s="228"/>
      <c r="AH352" s="228"/>
      <c r="AI352" s="228"/>
      <c r="AJ352" s="228"/>
    </row>
    <row r="353" spans="6:36" ht="13.5" customHeight="1">
      <c r="F353" s="228"/>
      <c r="G353" s="228"/>
      <c r="H353" s="228"/>
      <c r="M353" s="228"/>
      <c r="N353" s="228"/>
      <c r="O353" s="228"/>
      <c r="T353" s="228"/>
      <c r="U353" s="228"/>
      <c r="V353" s="228"/>
      <c r="AA353" s="228"/>
      <c r="AB353" s="228"/>
      <c r="AC353" s="228"/>
      <c r="AH353" s="228"/>
      <c r="AI353" s="228"/>
      <c r="AJ353" s="228"/>
    </row>
    <row r="354" spans="6:36" ht="13.5" customHeight="1">
      <c r="F354" s="228"/>
      <c r="G354" s="228"/>
      <c r="H354" s="228"/>
      <c r="M354" s="228"/>
      <c r="N354" s="228"/>
      <c r="O354" s="228"/>
      <c r="T354" s="228"/>
      <c r="U354" s="228"/>
      <c r="V354" s="228"/>
      <c r="AA354" s="228"/>
      <c r="AB354" s="228"/>
      <c r="AC354" s="228"/>
      <c r="AH354" s="228"/>
      <c r="AI354" s="228"/>
      <c r="AJ354" s="228"/>
    </row>
    <row r="355" spans="6:36" ht="13.5" customHeight="1">
      <c r="F355" s="228"/>
      <c r="G355" s="228"/>
      <c r="H355" s="228"/>
      <c r="M355" s="228"/>
      <c r="N355" s="228"/>
      <c r="O355" s="228"/>
      <c r="T355" s="228"/>
      <c r="U355" s="228"/>
      <c r="V355" s="228"/>
      <c r="AA355" s="228"/>
      <c r="AB355" s="228"/>
      <c r="AC355" s="228"/>
      <c r="AH355" s="228"/>
      <c r="AI355" s="228"/>
      <c r="AJ355" s="228"/>
    </row>
    <row r="356" spans="6:36" ht="13.5" customHeight="1">
      <c r="F356" s="228"/>
      <c r="G356" s="228"/>
      <c r="H356" s="228"/>
      <c r="M356" s="228"/>
      <c r="N356" s="228"/>
      <c r="O356" s="228"/>
      <c r="T356" s="228"/>
      <c r="U356" s="228"/>
      <c r="V356" s="228"/>
      <c r="AA356" s="228"/>
      <c r="AB356" s="228"/>
      <c r="AC356" s="228"/>
      <c r="AH356" s="228"/>
      <c r="AI356" s="228"/>
      <c r="AJ356" s="228"/>
    </row>
    <row r="357" spans="6:36" ht="13.5" customHeight="1">
      <c r="F357" s="228"/>
      <c r="G357" s="228"/>
      <c r="H357" s="228"/>
      <c r="M357" s="228"/>
      <c r="N357" s="228"/>
      <c r="O357" s="228"/>
      <c r="T357" s="228"/>
      <c r="U357" s="228"/>
      <c r="V357" s="228"/>
      <c r="AA357" s="228"/>
      <c r="AB357" s="228"/>
      <c r="AC357" s="228"/>
      <c r="AH357" s="228"/>
      <c r="AI357" s="228"/>
      <c r="AJ357" s="228"/>
    </row>
    <row r="358" spans="6:36" ht="13.5" customHeight="1">
      <c r="F358" s="228"/>
      <c r="G358" s="228"/>
      <c r="H358" s="228"/>
      <c r="M358" s="228"/>
      <c r="N358" s="228"/>
      <c r="O358" s="228"/>
      <c r="T358" s="228"/>
      <c r="U358" s="228"/>
      <c r="V358" s="228"/>
      <c r="AA358" s="228"/>
      <c r="AB358" s="228"/>
      <c r="AC358" s="228"/>
      <c r="AH358" s="228"/>
      <c r="AI358" s="228"/>
      <c r="AJ358" s="228"/>
    </row>
    <row r="359" spans="6:36" ht="13.5" customHeight="1">
      <c r="F359" s="228"/>
      <c r="G359" s="228"/>
      <c r="H359" s="228"/>
      <c r="M359" s="228"/>
      <c r="N359" s="228"/>
      <c r="O359" s="228"/>
      <c r="T359" s="228"/>
      <c r="U359" s="228"/>
      <c r="V359" s="228"/>
      <c r="AA359" s="228"/>
      <c r="AB359" s="228"/>
      <c r="AC359" s="228"/>
      <c r="AH359" s="228"/>
      <c r="AI359" s="228"/>
      <c r="AJ359" s="228"/>
    </row>
    <row r="360" spans="6:36" ht="13.5" customHeight="1">
      <c r="F360" s="228"/>
      <c r="G360" s="228"/>
      <c r="H360" s="228"/>
      <c r="M360" s="228"/>
      <c r="N360" s="228"/>
      <c r="O360" s="228"/>
      <c r="T360" s="228"/>
      <c r="U360" s="228"/>
      <c r="V360" s="228"/>
      <c r="AA360" s="228"/>
      <c r="AB360" s="228"/>
      <c r="AC360" s="228"/>
      <c r="AH360" s="228"/>
      <c r="AI360" s="228"/>
      <c r="AJ360" s="228"/>
    </row>
    <row r="361" spans="6:36" ht="13.5" customHeight="1">
      <c r="F361" s="228"/>
      <c r="G361" s="228"/>
      <c r="H361" s="228"/>
      <c r="M361" s="228"/>
      <c r="N361" s="228"/>
      <c r="O361" s="228"/>
      <c r="T361" s="228"/>
      <c r="U361" s="228"/>
      <c r="V361" s="228"/>
      <c r="AA361" s="228"/>
      <c r="AB361" s="228"/>
      <c r="AC361" s="228"/>
      <c r="AH361" s="228"/>
      <c r="AI361" s="228"/>
      <c r="AJ361" s="228"/>
    </row>
    <row r="362" spans="6:36" ht="13.5" customHeight="1">
      <c r="F362" s="228"/>
      <c r="G362" s="228"/>
      <c r="H362" s="228"/>
      <c r="M362" s="228"/>
      <c r="N362" s="228"/>
      <c r="O362" s="228"/>
      <c r="T362" s="228"/>
      <c r="U362" s="228"/>
      <c r="V362" s="228"/>
      <c r="AA362" s="228"/>
      <c r="AB362" s="228"/>
      <c r="AC362" s="228"/>
      <c r="AH362" s="228"/>
      <c r="AI362" s="228"/>
      <c r="AJ362" s="228"/>
    </row>
    <row r="363" spans="6:36" ht="13.5" customHeight="1">
      <c r="F363" s="228"/>
      <c r="G363" s="228"/>
      <c r="H363" s="228"/>
      <c r="M363" s="228"/>
      <c r="N363" s="228"/>
      <c r="O363" s="228"/>
      <c r="T363" s="228"/>
      <c r="U363" s="228"/>
      <c r="V363" s="228"/>
      <c r="AA363" s="228"/>
      <c r="AB363" s="228"/>
      <c r="AC363" s="228"/>
      <c r="AH363" s="228"/>
      <c r="AI363" s="228"/>
      <c r="AJ363" s="228"/>
    </row>
    <row r="364" spans="6:36" ht="13.5" customHeight="1">
      <c r="F364" s="228"/>
      <c r="G364" s="228"/>
      <c r="H364" s="228"/>
      <c r="M364" s="228"/>
      <c r="N364" s="228"/>
      <c r="O364" s="228"/>
      <c r="T364" s="228"/>
      <c r="U364" s="228"/>
      <c r="V364" s="228"/>
      <c r="AA364" s="228"/>
      <c r="AB364" s="228"/>
      <c r="AC364" s="228"/>
      <c r="AH364" s="228"/>
      <c r="AI364" s="228"/>
      <c r="AJ364" s="228"/>
    </row>
    <row r="365" spans="6:36" ht="13.5" customHeight="1">
      <c r="F365" s="228"/>
      <c r="G365" s="228"/>
      <c r="H365" s="228"/>
      <c r="M365" s="228"/>
      <c r="N365" s="228"/>
      <c r="O365" s="228"/>
      <c r="T365" s="228"/>
      <c r="U365" s="228"/>
      <c r="V365" s="228"/>
      <c r="AA365" s="228"/>
      <c r="AB365" s="228"/>
      <c r="AC365" s="228"/>
      <c r="AH365" s="228"/>
      <c r="AI365" s="228"/>
      <c r="AJ365" s="228"/>
    </row>
    <row r="366" spans="6:36" ht="13.5" customHeight="1">
      <c r="F366" s="228"/>
      <c r="G366" s="228"/>
      <c r="H366" s="228"/>
      <c r="M366" s="228"/>
      <c r="N366" s="228"/>
      <c r="O366" s="228"/>
      <c r="T366" s="228"/>
      <c r="U366" s="228"/>
      <c r="V366" s="228"/>
      <c r="AA366" s="228"/>
      <c r="AB366" s="228"/>
      <c r="AC366" s="228"/>
      <c r="AH366" s="228"/>
      <c r="AI366" s="228"/>
      <c r="AJ366" s="228"/>
    </row>
    <row r="367" spans="6:36" ht="13.5" customHeight="1">
      <c r="F367" s="228"/>
      <c r="G367" s="228"/>
      <c r="H367" s="228"/>
      <c r="M367" s="228"/>
      <c r="N367" s="228"/>
      <c r="O367" s="228"/>
      <c r="T367" s="228"/>
      <c r="U367" s="228"/>
      <c r="V367" s="228"/>
      <c r="AA367" s="228"/>
      <c r="AB367" s="228"/>
      <c r="AC367" s="228"/>
      <c r="AH367" s="228"/>
      <c r="AI367" s="228"/>
      <c r="AJ367" s="228"/>
    </row>
    <row r="368" spans="6:36" ht="13.5" customHeight="1">
      <c r="F368" s="228"/>
      <c r="G368" s="228"/>
      <c r="H368" s="228"/>
      <c r="M368" s="228"/>
      <c r="N368" s="228"/>
      <c r="O368" s="228"/>
      <c r="T368" s="228"/>
      <c r="U368" s="228"/>
      <c r="V368" s="228"/>
      <c r="AA368" s="228"/>
      <c r="AB368" s="228"/>
      <c r="AC368" s="228"/>
      <c r="AH368" s="228"/>
      <c r="AI368" s="228"/>
      <c r="AJ368" s="228"/>
    </row>
    <row r="369" spans="6:36" ht="13.5" customHeight="1">
      <c r="F369" s="228"/>
      <c r="G369" s="228"/>
      <c r="H369" s="228"/>
      <c r="M369" s="228"/>
      <c r="N369" s="228"/>
      <c r="O369" s="228"/>
      <c r="T369" s="228"/>
      <c r="U369" s="228"/>
      <c r="V369" s="228"/>
      <c r="AA369" s="228"/>
      <c r="AB369" s="228"/>
      <c r="AC369" s="228"/>
      <c r="AH369" s="228"/>
      <c r="AI369" s="228"/>
      <c r="AJ369" s="228"/>
    </row>
    <row r="370" spans="6:36" ht="13.5" customHeight="1">
      <c r="F370" s="228"/>
      <c r="G370" s="228"/>
      <c r="H370" s="228"/>
      <c r="M370" s="228"/>
      <c r="N370" s="228"/>
      <c r="O370" s="228"/>
      <c r="T370" s="228"/>
      <c r="U370" s="228"/>
      <c r="V370" s="228"/>
      <c r="AA370" s="228"/>
      <c r="AB370" s="228"/>
      <c r="AC370" s="228"/>
      <c r="AH370" s="228"/>
      <c r="AI370" s="228"/>
      <c r="AJ370" s="228"/>
    </row>
    <row r="371" spans="6:36" ht="13.5" customHeight="1">
      <c r="F371" s="228"/>
      <c r="G371" s="228"/>
      <c r="H371" s="228"/>
      <c r="M371" s="228"/>
      <c r="N371" s="228"/>
      <c r="O371" s="228"/>
      <c r="T371" s="228"/>
      <c r="U371" s="228"/>
      <c r="V371" s="228"/>
      <c r="AA371" s="228"/>
      <c r="AB371" s="228"/>
      <c r="AC371" s="228"/>
      <c r="AH371" s="228"/>
      <c r="AI371" s="228"/>
      <c r="AJ371" s="228"/>
    </row>
    <row r="372" spans="6:36" ht="13.5" customHeight="1">
      <c r="F372" s="228"/>
      <c r="G372" s="228"/>
      <c r="H372" s="228"/>
      <c r="M372" s="228"/>
      <c r="N372" s="228"/>
      <c r="O372" s="228"/>
      <c r="T372" s="228"/>
      <c r="U372" s="228"/>
      <c r="V372" s="228"/>
      <c r="AA372" s="228"/>
      <c r="AB372" s="228"/>
      <c r="AC372" s="228"/>
      <c r="AH372" s="228"/>
      <c r="AI372" s="228"/>
      <c r="AJ372" s="228"/>
    </row>
    <row r="373" spans="6:36" ht="13.5" customHeight="1">
      <c r="F373" s="228"/>
      <c r="G373" s="228"/>
      <c r="H373" s="228"/>
      <c r="M373" s="228"/>
      <c r="N373" s="228"/>
      <c r="O373" s="228"/>
      <c r="T373" s="228"/>
      <c r="U373" s="228"/>
      <c r="V373" s="228"/>
      <c r="AA373" s="228"/>
      <c r="AB373" s="228"/>
      <c r="AC373" s="228"/>
      <c r="AH373" s="228"/>
      <c r="AI373" s="228"/>
      <c r="AJ373" s="228"/>
    </row>
    <row r="374" spans="6:36" ht="13.5" customHeight="1">
      <c r="F374" s="228"/>
      <c r="G374" s="228"/>
      <c r="H374" s="228"/>
      <c r="M374" s="228"/>
      <c r="N374" s="228"/>
      <c r="O374" s="228"/>
      <c r="T374" s="228"/>
      <c r="U374" s="228"/>
      <c r="V374" s="228"/>
      <c r="AA374" s="228"/>
      <c r="AB374" s="228"/>
      <c r="AC374" s="228"/>
      <c r="AH374" s="228"/>
      <c r="AI374" s="228"/>
      <c r="AJ374" s="228"/>
    </row>
    <row r="375" spans="6:36" ht="13.5" customHeight="1">
      <c r="F375" s="228"/>
      <c r="G375" s="228"/>
      <c r="H375" s="228"/>
      <c r="M375" s="228"/>
      <c r="N375" s="228"/>
      <c r="O375" s="228"/>
      <c r="T375" s="228"/>
      <c r="U375" s="228"/>
      <c r="V375" s="228"/>
      <c r="AA375" s="228"/>
      <c r="AB375" s="228"/>
      <c r="AC375" s="228"/>
      <c r="AH375" s="228"/>
      <c r="AI375" s="228"/>
      <c r="AJ375" s="228"/>
    </row>
    <row r="376" spans="6:36" ht="13.5" customHeight="1">
      <c r="F376" s="228"/>
      <c r="G376" s="228"/>
      <c r="H376" s="228"/>
      <c r="M376" s="228"/>
      <c r="N376" s="228"/>
      <c r="O376" s="228"/>
      <c r="T376" s="228"/>
      <c r="U376" s="228"/>
      <c r="V376" s="228"/>
      <c r="AA376" s="228"/>
      <c r="AB376" s="228"/>
      <c r="AC376" s="228"/>
      <c r="AH376" s="228"/>
      <c r="AI376" s="228"/>
      <c r="AJ376" s="228"/>
    </row>
    <row r="377" spans="6:36" ht="13.5" customHeight="1">
      <c r="F377" s="228"/>
      <c r="G377" s="228"/>
      <c r="H377" s="228"/>
      <c r="M377" s="228"/>
      <c r="N377" s="228"/>
      <c r="O377" s="228"/>
      <c r="T377" s="228"/>
      <c r="U377" s="228"/>
      <c r="V377" s="228"/>
      <c r="AA377" s="228"/>
      <c r="AB377" s="228"/>
      <c r="AC377" s="228"/>
      <c r="AH377" s="228"/>
      <c r="AI377" s="228"/>
      <c r="AJ377" s="228"/>
    </row>
    <row r="378" spans="6:36" ht="13.5" customHeight="1">
      <c r="F378" s="228"/>
      <c r="G378" s="228"/>
      <c r="H378" s="228"/>
      <c r="M378" s="228"/>
      <c r="N378" s="228"/>
      <c r="O378" s="228"/>
      <c r="T378" s="228"/>
      <c r="U378" s="228"/>
      <c r="V378" s="228"/>
      <c r="AA378" s="228"/>
      <c r="AB378" s="228"/>
      <c r="AC378" s="228"/>
      <c r="AH378" s="228"/>
      <c r="AI378" s="228"/>
      <c r="AJ378" s="228"/>
    </row>
    <row r="379" spans="6:36" ht="13.5" customHeight="1">
      <c r="F379" s="228"/>
      <c r="G379" s="228"/>
      <c r="H379" s="228"/>
      <c r="M379" s="228"/>
      <c r="N379" s="228"/>
      <c r="O379" s="228"/>
      <c r="T379" s="228"/>
      <c r="U379" s="228"/>
      <c r="V379" s="228"/>
      <c r="AA379" s="228"/>
      <c r="AB379" s="228"/>
      <c r="AC379" s="228"/>
      <c r="AH379" s="228"/>
      <c r="AI379" s="228"/>
      <c r="AJ379" s="228"/>
    </row>
    <row r="380" spans="6:36" ht="13.5" customHeight="1">
      <c r="F380" s="228"/>
      <c r="G380" s="228"/>
      <c r="H380" s="228"/>
      <c r="M380" s="228"/>
      <c r="N380" s="228"/>
      <c r="O380" s="228"/>
      <c r="T380" s="228"/>
      <c r="U380" s="228"/>
      <c r="V380" s="228"/>
      <c r="AA380" s="228"/>
      <c r="AB380" s="228"/>
      <c r="AC380" s="228"/>
      <c r="AH380" s="228"/>
      <c r="AI380" s="228"/>
      <c r="AJ380" s="228"/>
    </row>
    <row r="381" spans="6:36" ht="13.5" customHeight="1">
      <c r="F381" s="228"/>
      <c r="G381" s="228"/>
      <c r="H381" s="228"/>
      <c r="M381" s="228"/>
      <c r="N381" s="228"/>
      <c r="O381" s="228"/>
      <c r="T381" s="228"/>
      <c r="U381" s="228"/>
      <c r="V381" s="228"/>
      <c r="AA381" s="228"/>
      <c r="AB381" s="228"/>
      <c r="AC381" s="228"/>
      <c r="AH381" s="228"/>
      <c r="AI381" s="228"/>
      <c r="AJ381" s="228"/>
    </row>
    <row r="382" spans="6:36" ht="13.5" customHeight="1">
      <c r="F382" s="228"/>
      <c r="G382" s="228"/>
      <c r="H382" s="228"/>
      <c r="M382" s="228"/>
      <c r="N382" s="228"/>
      <c r="O382" s="228"/>
      <c r="T382" s="228"/>
      <c r="U382" s="228"/>
      <c r="V382" s="228"/>
      <c r="AA382" s="228"/>
      <c r="AB382" s="228"/>
      <c r="AC382" s="228"/>
      <c r="AH382" s="228"/>
      <c r="AI382" s="228"/>
      <c r="AJ382" s="228"/>
    </row>
    <row r="383" spans="6:36" ht="13.5" customHeight="1">
      <c r="F383" s="228"/>
      <c r="G383" s="228"/>
      <c r="H383" s="228"/>
      <c r="M383" s="228"/>
      <c r="N383" s="228"/>
      <c r="O383" s="228"/>
      <c r="T383" s="228"/>
      <c r="U383" s="228"/>
      <c r="V383" s="228"/>
      <c r="AA383" s="228"/>
      <c r="AB383" s="228"/>
      <c r="AC383" s="228"/>
      <c r="AH383" s="228"/>
      <c r="AI383" s="228"/>
      <c r="AJ383" s="228"/>
    </row>
    <row r="384" spans="6:36" ht="13.5" customHeight="1">
      <c r="F384" s="228"/>
      <c r="G384" s="228"/>
      <c r="H384" s="228"/>
      <c r="M384" s="228"/>
      <c r="N384" s="228"/>
      <c r="O384" s="228"/>
      <c r="T384" s="228"/>
      <c r="U384" s="228"/>
      <c r="V384" s="228"/>
      <c r="AA384" s="228"/>
      <c r="AB384" s="228"/>
      <c r="AC384" s="228"/>
      <c r="AH384" s="228"/>
      <c r="AI384" s="228"/>
      <c r="AJ384" s="228"/>
    </row>
    <row r="385" spans="6:36" ht="13.5" customHeight="1">
      <c r="F385" s="228"/>
      <c r="G385" s="228"/>
      <c r="H385" s="228"/>
      <c r="M385" s="228"/>
      <c r="N385" s="228"/>
      <c r="O385" s="228"/>
      <c r="T385" s="228"/>
      <c r="U385" s="228"/>
      <c r="V385" s="228"/>
      <c r="AA385" s="228"/>
      <c r="AB385" s="228"/>
      <c r="AC385" s="228"/>
      <c r="AH385" s="228"/>
      <c r="AI385" s="228"/>
      <c r="AJ385" s="228"/>
    </row>
    <row r="386" spans="6:36" ht="13.5" customHeight="1">
      <c r="F386" s="228"/>
      <c r="G386" s="228"/>
      <c r="H386" s="228"/>
      <c r="M386" s="228"/>
      <c r="N386" s="228"/>
      <c r="O386" s="228"/>
      <c r="T386" s="228"/>
      <c r="U386" s="228"/>
      <c r="V386" s="228"/>
      <c r="AA386" s="228"/>
      <c r="AB386" s="228"/>
      <c r="AC386" s="228"/>
      <c r="AH386" s="228"/>
      <c r="AI386" s="228"/>
      <c r="AJ386" s="228"/>
    </row>
    <row r="387" spans="6:36" ht="13.5" customHeight="1">
      <c r="F387" s="228"/>
      <c r="G387" s="228"/>
      <c r="H387" s="228"/>
      <c r="M387" s="228"/>
      <c r="N387" s="228"/>
      <c r="O387" s="228"/>
      <c r="T387" s="228"/>
      <c r="U387" s="228"/>
      <c r="V387" s="228"/>
      <c r="AA387" s="228"/>
      <c r="AB387" s="228"/>
      <c r="AC387" s="228"/>
      <c r="AH387" s="228"/>
      <c r="AI387" s="228"/>
      <c r="AJ387" s="228"/>
    </row>
    <row r="388" spans="6:36" ht="13.5" customHeight="1">
      <c r="F388" s="228"/>
      <c r="G388" s="228"/>
      <c r="H388" s="228"/>
      <c r="M388" s="228"/>
      <c r="N388" s="228"/>
      <c r="O388" s="228"/>
      <c r="T388" s="228"/>
      <c r="U388" s="228"/>
      <c r="V388" s="228"/>
      <c r="AA388" s="228"/>
      <c r="AB388" s="228"/>
      <c r="AC388" s="228"/>
      <c r="AH388" s="228"/>
      <c r="AI388" s="228"/>
      <c r="AJ388" s="228"/>
    </row>
    <row r="389" spans="6:36" ht="13.5" customHeight="1">
      <c r="F389" s="228"/>
      <c r="G389" s="228"/>
      <c r="H389" s="228"/>
      <c r="M389" s="228"/>
      <c r="N389" s="228"/>
      <c r="O389" s="228"/>
      <c r="T389" s="228"/>
      <c r="U389" s="228"/>
      <c r="V389" s="228"/>
      <c r="AA389" s="228"/>
      <c r="AB389" s="228"/>
      <c r="AC389" s="228"/>
      <c r="AH389" s="228"/>
      <c r="AI389" s="228"/>
      <c r="AJ389" s="228"/>
    </row>
    <row r="390" spans="6:36" ht="13.5" customHeight="1">
      <c r="F390" s="228"/>
      <c r="G390" s="228"/>
      <c r="H390" s="228"/>
      <c r="M390" s="228"/>
      <c r="N390" s="228"/>
      <c r="O390" s="228"/>
      <c r="T390" s="228"/>
      <c r="U390" s="228"/>
      <c r="V390" s="228"/>
      <c r="AA390" s="228"/>
      <c r="AB390" s="228"/>
      <c r="AC390" s="228"/>
      <c r="AH390" s="228"/>
      <c r="AI390" s="228"/>
      <c r="AJ390" s="228"/>
    </row>
    <row r="391" spans="6:36" ht="13.5" customHeight="1">
      <c r="F391" s="228"/>
      <c r="G391" s="228"/>
      <c r="H391" s="228"/>
      <c r="M391" s="228"/>
      <c r="N391" s="228"/>
      <c r="O391" s="228"/>
      <c r="T391" s="228"/>
      <c r="U391" s="228"/>
      <c r="V391" s="228"/>
      <c r="AA391" s="228"/>
      <c r="AB391" s="228"/>
      <c r="AC391" s="228"/>
      <c r="AH391" s="228"/>
      <c r="AI391" s="228"/>
      <c r="AJ391" s="228"/>
    </row>
    <row r="392" spans="6:36" ht="13.5" customHeight="1">
      <c r="F392" s="228"/>
      <c r="G392" s="228"/>
      <c r="H392" s="228"/>
      <c r="M392" s="228"/>
      <c r="N392" s="228"/>
      <c r="O392" s="228"/>
      <c r="T392" s="228"/>
      <c r="U392" s="228"/>
      <c r="V392" s="228"/>
      <c r="AA392" s="228"/>
      <c r="AB392" s="228"/>
      <c r="AC392" s="228"/>
      <c r="AH392" s="228"/>
      <c r="AI392" s="228"/>
      <c r="AJ392" s="228"/>
    </row>
    <row r="393" spans="6:36" ht="13.5" customHeight="1">
      <c r="F393" s="228"/>
      <c r="G393" s="228"/>
      <c r="H393" s="228"/>
      <c r="M393" s="228"/>
      <c r="N393" s="228"/>
      <c r="O393" s="228"/>
      <c r="T393" s="228"/>
      <c r="U393" s="228"/>
      <c r="V393" s="228"/>
      <c r="AA393" s="228"/>
      <c r="AB393" s="228"/>
      <c r="AC393" s="228"/>
      <c r="AH393" s="228"/>
      <c r="AI393" s="228"/>
      <c r="AJ393" s="228"/>
    </row>
    <row r="394" spans="6:36" ht="13.5" customHeight="1">
      <c r="F394" s="228"/>
      <c r="G394" s="228"/>
      <c r="H394" s="228"/>
      <c r="M394" s="228"/>
      <c r="N394" s="228"/>
      <c r="O394" s="228"/>
      <c r="T394" s="228"/>
      <c r="U394" s="228"/>
      <c r="V394" s="228"/>
      <c r="AA394" s="228"/>
      <c r="AB394" s="228"/>
      <c r="AC394" s="228"/>
      <c r="AH394" s="228"/>
      <c r="AI394" s="228"/>
      <c r="AJ394" s="228"/>
    </row>
    <row r="395" spans="6:36" ht="13.5" customHeight="1">
      <c r="F395" s="228"/>
      <c r="G395" s="228"/>
      <c r="H395" s="228"/>
      <c r="M395" s="228"/>
      <c r="N395" s="228"/>
      <c r="O395" s="228"/>
      <c r="T395" s="228"/>
      <c r="U395" s="228"/>
      <c r="V395" s="228"/>
      <c r="AA395" s="228"/>
      <c r="AB395" s="228"/>
      <c r="AC395" s="228"/>
      <c r="AH395" s="228"/>
      <c r="AI395" s="228"/>
      <c r="AJ395" s="228"/>
    </row>
    <row r="396" spans="6:36" ht="13.5" customHeight="1">
      <c r="F396" s="228"/>
      <c r="G396" s="228"/>
      <c r="H396" s="228"/>
      <c r="M396" s="228"/>
      <c r="N396" s="228"/>
      <c r="O396" s="228"/>
      <c r="T396" s="228"/>
      <c r="U396" s="228"/>
      <c r="V396" s="228"/>
      <c r="AA396" s="228"/>
      <c r="AB396" s="228"/>
      <c r="AC396" s="228"/>
      <c r="AH396" s="228"/>
      <c r="AI396" s="228"/>
      <c r="AJ396" s="228"/>
    </row>
    <row r="397" spans="6:36" ht="13.5" customHeight="1">
      <c r="F397" s="228"/>
      <c r="G397" s="228"/>
      <c r="H397" s="228"/>
      <c r="M397" s="228"/>
      <c r="N397" s="228"/>
      <c r="O397" s="228"/>
      <c r="T397" s="228"/>
      <c r="U397" s="228"/>
      <c r="V397" s="228"/>
      <c r="AA397" s="228"/>
      <c r="AB397" s="228"/>
      <c r="AC397" s="228"/>
      <c r="AH397" s="228"/>
      <c r="AI397" s="228"/>
      <c r="AJ397" s="228"/>
    </row>
    <row r="398" spans="6:36" ht="13.5" customHeight="1">
      <c r="F398" s="228"/>
      <c r="G398" s="228"/>
      <c r="H398" s="228"/>
      <c r="M398" s="228"/>
      <c r="N398" s="228"/>
      <c r="O398" s="228"/>
      <c r="T398" s="228"/>
      <c r="U398" s="228"/>
      <c r="V398" s="228"/>
      <c r="AA398" s="228"/>
      <c r="AB398" s="228"/>
      <c r="AC398" s="228"/>
      <c r="AH398" s="228"/>
      <c r="AI398" s="228"/>
      <c r="AJ398" s="228"/>
    </row>
    <row r="399" spans="6:36" ht="13.5" customHeight="1">
      <c r="F399" s="228"/>
      <c r="G399" s="228"/>
      <c r="H399" s="228"/>
      <c r="M399" s="228"/>
      <c r="N399" s="228"/>
      <c r="O399" s="228"/>
      <c r="T399" s="228"/>
      <c r="U399" s="228"/>
      <c r="V399" s="228"/>
      <c r="AA399" s="228"/>
      <c r="AB399" s="228"/>
      <c r="AC399" s="228"/>
      <c r="AH399" s="228"/>
      <c r="AI399" s="228"/>
      <c r="AJ399" s="228"/>
    </row>
    <row r="400" spans="6:36" ht="13.5" customHeight="1">
      <c r="F400" s="228"/>
      <c r="G400" s="228"/>
      <c r="H400" s="228"/>
      <c r="M400" s="228"/>
      <c r="N400" s="228"/>
      <c r="O400" s="228"/>
      <c r="T400" s="228"/>
      <c r="U400" s="228"/>
      <c r="V400" s="228"/>
      <c r="AA400" s="228"/>
      <c r="AB400" s="228"/>
      <c r="AC400" s="228"/>
      <c r="AH400" s="228"/>
      <c r="AI400" s="228"/>
      <c r="AJ400" s="228"/>
    </row>
    <row r="401" spans="6:36" ht="13.5" customHeight="1">
      <c r="F401" s="228"/>
      <c r="G401" s="228"/>
      <c r="H401" s="228"/>
      <c r="M401" s="228"/>
      <c r="N401" s="228"/>
      <c r="O401" s="228"/>
      <c r="T401" s="228"/>
      <c r="U401" s="228"/>
      <c r="V401" s="228"/>
      <c r="AA401" s="228"/>
      <c r="AB401" s="228"/>
      <c r="AC401" s="228"/>
      <c r="AH401" s="228"/>
      <c r="AI401" s="228"/>
      <c r="AJ401" s="228"/>
    </row>
    <row r="402" spans="6:36" ht="13.5" customHeight="1">
      <c r="F402" s="228"/>
      <c r="G402" s="228"/>
      <c r="H402" s="228"/>
      <c r="M402" s="228"/>
      <c r="N402" s="228"/>
      <c r="O402" s="228"/>
      <c r="T402" s="228"/>
      <c r="U402" s="228"/>
      <c r="V402" s="228"/>
      <c r="AA402" s="228"/>
      <c r="AB402" s="228"/>
      <c r="AC402" s="228"/>
      <c r="AH402" s="228"/>
      <c r="AI402" s="228"/>
      <c r="AJ402" s="228"/>
    </row>
    <row r="403" spans="6:36" ht="13.5" customHeight="1">
      <c r="F403" s="228"/>
      <c r="G403" s="228"/>
      <c r="H403" s="228"/>
      <c r="M403" s="228"/>
      <c r="N403" s="228"/>
      <c r="O403" s="228"/>
      <c r="T403" s="228"/>
      <c r="U403" s="228"/>
      <c r="V403" s="228"/>
      <c r="AA403" s="228"/>
      <c r="AB403" s="228"/>
      <c r="AC403" s="228"/>
      <c r="AH403" s="228"/>
      <c r="AI403" s="228"/>
      <c r="AJ403" s="228"/>
    </row>
    <row r="404" spans="6:36" ht="13.5" customHeight="1">
      <c r="F404" s="228"/>
      <c r="G404" s="228"/>
      <c r="H404" s="228"/>
      <c r="M404" s="228"/>
      <c r="N404" s="228"/>
      <c r="O404" s="228"/>
      <c r="T404" s="228"/>
      <c r="U404" s="228"/>
      <c r="V404" s="228"/>
      <c r="AA404" s="228"/>
      <c r="AB404" s="228"/>
      <c r="AC404" s="228"/>
      <c r="AH404" s="228"/>
      <c r="AI404" s="228"/>
      <c r="AJ404" s="228"/>
    </row>
    <row r="405" spans="6:36" ht="13.5" customHeight="1">
      <c r="F405" s="228"/>
      <c r="G405" s="228"/>
      <c r="H405" s="228"/>
      <c r="M405" s="228"/>
      <c r="N405" s="228"/>
      <c r="O405" s="228"/>
      <c r="T405" s="228"/>
      <c r="U405" s="228"/>
      <c r="V405" s="228"/>
      <c r="AA405" s="228"/>
      <c r="AB405" s="228"/>
      <c r="AC405" s="228"/>
      <c r="AH405" s="228"/>
      <c r="AI405" s="228"/>
      <c r="AJ405" s="228"/>
    </row>
    <row r="406" spans="6:36" ht="13.5" customHeight="1">
      <c r="F406" s="228"/>
      <c r="G406" s="228"/>
      <c r="H406" s="228"/>
      <c r="M406" s="228"/>
      <c r="N406" s="228"/>
      <c r="O406" s="228"/>
      <c r="T406" s="228"/>
      <c r="U406" s="228"/>
      <c r="V406" s="228"/>
      <c r="AA406" s="228"/>
      <c r="AB406" s="228"/>
      <c r="AC406" s="228"/>
      <c r="AH406" s="228"/>
      <c r="AI406" s="228"/>
      <c r="AJ406" s="228"/>
    </row>
    <row r="407" spans="6:36" ht="13.5" customHeight="1">
      <c r="F407" s="228"/>
      <c r="G407" s="228"/>
      <c r="H407" s="228"/>
      <c r="M407" s="228"/>
      <c r="N407" s="228"/>
      <c r="O407" s="228"/>
      <c r="T407" s="228"/>
      <c r="U407" s="228"/>
      <c r="V407" s="228"/>
      <c r="AA407" s="228"/>
      <c r="AB407" s="228"/>
      <c r="AC407" s="228"/>
      <c r="AH407" s="228"/>
      <c r="AI407" s="228"/>
      <c r="AJ407" s="228"/>
    </row>
    <row r="408" spans="6:36" ht="13.5" customHeight="1">
      <c r="F408" s="228"/>
      <c r="G408" s="228"/>
      <c r="H408" s="228"/>
      <c r="M408" s="228"/>
      <c r="N408" s="228"/>
      <c r="O408" s="228"/>
      <c r="T408" s="228"/>
      <c r="U408" s="228"/>
      <c r="V408" s="228"/>
      <c r="AA408" s="228"/>
      <c r="AB408" s="228"/>
      <c r="AC408" s="228"/>
      <c r="AH408" s="228"/>
      <c r="AI408" s="228"/>
      <c r="AJ408" s="228"/>
    </row>
    <row r="409" spans="6:36" ht="13.5" customHeight="1">
      <c r="F409" s="228"/>
      <c r="G409" s="228"/>
      <c r="H409" s="228"/>
      <c r="M409" s="228"/>
      <c r="N409" s="228"/>
      <c r="O409" s="228"/>
      <c r="T409" s="228"/>
      <c r="U409" s="228"/>
      <c r="V409" s="228"/>
      <c r="AA409" s="228"/>
      <c r="AB409" s="228"/>
      <c r="AC409" s="228"/>
      <c r="AH409" s="228"/>
      <c r="AI409" s="228"/>
      <c r="AJ409" s="228"/>
    </row>
    <row r="410" spans="6:36" ht="13.5" customHeight="1">
      <c r="F410" s="228"/>
      <c r="G410" s="228"/>
      <c r="H410" s="228"/>
      <c r="M410" s="228"/>
      <c r="N410" s="228"/>
      <c r="O410" s="228"/>
      <c r="T410" s="228"/>
      <c r="U410" s="228"/>
      <c r="V410" s="228"/>
      <c r="AA410" s="228"/>
      <c r="AB410" s="228"/>
      <c r="AC410" s="228"/>
      <c r="AH410" s="228"/>
      <c r="AI410" s="228"/>
      <c r="AJ410" s="228"/>
    </row>
    <row r="411" spans="6:36" ht="13.5" customHeight="1">
      <c r="F411" s="228"/>
      <c r="G411" s="228"/>
      <c r="H411" s="228"/>
      <c r="M411" s="228"/>
      <c r="N411" s="228"/>
      <c r="O411" s="228"/>
      <c r="T411" s="228"/>
      <c r="U411" s="228"/>
      <c r="V411" s="228"/>
      <c r="AA411" s="228"/>
      <c r="AB411" s="228"/>
      <c r="AC411" s="228"/>
      <c r="AH411" s="228"/>
      <c r="AI411" s="228"/>
      <c r="AJ411" s="228"/>
    </row>
    <row r="412" spans="6:36" ht="13.5" customHeight="1">
      <c r="F412" s="228"/>
      <c r="G412" s="228"/>
      <c r="H412" s="228"/>
      <c r="M412" s="228"/>
      <c r="N412" s="228"/>
      <c r="O412" s="228"/>
      <c r="T412" s="228"/>
      <c r="U412" s="228"/>
      <c r="V412" s="228"/>
      <c r="AA412" s="228"/>
      <c r="AB412" s="228"/>
      <c r="AC412" s="228"/>
      <c r="AH412" s="228"/>
      <c r="AI412" s="228"/>
      <c r="AJ412" s="228"/>
    </row>
    <row r="413" spans="6:36" ht="13.5" customHeight="1">
      <c r="F413" s="228"/>
      <c r="G413" s="228"/>
      <c r="H413" s="228"/>
      <c r="M413" s="228"/>
      <c r="N413" s="228"/>
      <c r="O413" s="228"/>
      <c r="T413" s="228"/>
      <c r="U413" s="228"/>
      <c r="V413" s="228"/>
      <c r="AA413" s="228"/>
      <c r="AB413" s="228"/>
      <c r="AC413" s="228"/>
      <c r="AH413" s="228"/>
      <c r="AI413" s="228"/>
      <c r="AJ413" s="228"/>
    </row>
    <row r="414" spans="6:36" ht="13.5" customHeight="1">
      <c r="F414" s="228"/>
      <c r="G414" s="228"/>
      <c r="H414" s="228"/>
      <c r="M414" s="228"/>
      <c r="N414" s="228"/>
      <c r="O414" s="228"/>
      <c r="T414" s="228"/>
      <c r="U414" s="228"/>
      <c r="V414" s="228"/>
      <c r="AA414" s="228"/>
      <c r="AB414" s="228"/>
      <c r="AC414" s="228"/>
      <c r="AH414" s="228"/>
      <c r="AI414" s="228"/>
      <c r="AJ414" s="228"/>
    </row>
    <row r="415" spans="6:36" ht="13.5" customHeight="1">
      <c r="F415" s="228"/>
      <c r="G415" s="228"/>
      <c r="H415" s="228"/>
      <c r="M415" s="228"/>
      <c r="N415" s="228"/>
      <c r="O415" s="228"/>
      <c r="T415" s="228"/>
      <c r="U415" s="228"/>
      <c r="V415" s="228"/>
      <c r="AA415" s="228"/>
      <c r="AB415" s="228"/>
      <c r="AC415" s="228"/>
      <c r="AH415" s="228"/>
      <c r="AI415" s="228"/>
      <c r="AJ415" s="228"/>
    </row>
    <row r="416" spans="6:36" ht="13.5" customHeight="1">
      <c r="F416" s="228"/>
      <c r="G416" s="228"/>
      <c r="H416" s="228"/>
      <c r="M416" s="228"/>
      <c r="N416" s="228"/>
      <c r="O416" s="228"/>
      <c r="T416" s="228"/>
      <c r="U416" s="228"/>
      <c r="V416" s="228"/>
      <c r="AA416" s="228"/>
      <c r="AB416" s="228"/>
      <c r="AC416" s="228"/>
      <c r="AH416" s="228"/>
      <c r="AI416" s="228"/>
      <c r="AJ416" s="228"/>
    </row>
    <row r="417" spans="6:36" ht="13.5" customHeight="1">
      <c r="F417" s="228"/>
      <c r="G417" s="228"/>
      <c r="H417" s="228"/>
      <c r="M417" s="228"/>
      <c r="N417" s="228"/>
      <c r="O417" s="228"/>
      <c r="T417" s="228"/>
      <c r="U417" s="228"/>
      <c r="V417" s="228"/>
      <c r="AA417" s="228"/>
      <c r="AB417" s="228"/>
      <c r="AC417" s="228"/>
      <c r="AH417" s="228"/>
      <c r="AI417" s="228"/>
      <c r="AJ417" s="228"/>
    </row>
    <row r="418" spans="6:36" ht="13.5" customHeight="1">
      <c r="F418" s="228"/>
      <c r="G418" s="228"/>
      <c r="H418" s="228"/>
      <c r="M418" s="228"/>
      <c r="N418" s="228"/>
      <c r="O418" s="228"/>
      <c r="T418" s="228"/>
      <c r="U418" s="228"/>
      <c r="V418" s="228"/>
      <c r="AA418" s="228"/>
      <c r="AB418" s="228"/>
      <c r="AC418" s="228"/>
      <c r="AH418" s="228"/>
      <c r="AI418" s="228"/>
      <c r="AJ418" s="228"/>
    </row>
    <row r="419" spans="6:36" ht="13.5" customHeight="1">
      <c r="F419" s="228"/>
      <c r="G419" s="228"/>
      <c r="H419" s="228"/>
      <c r="M419" s="228"/>
      <c r="N419" s="228"/>
      <c r="O419" s="228"/>
      <c r="T419" s="228"/>
      <c r="U419" s="228"/>
      <c r="V419" s="228"/>
      <c r="AA419" s="228"/>
      <c r="AB419" s="228"/>
      <c r="AC419" s="228"/>
      <c r="AH419" s="228"/>
      <c r="AI419" s="228"/>
      <c r="AJ419" s="228"/>
    </row>
    <row r="420" spans="6:36" ht="13.5" customHeight="1">
      <c r="F420" s="228"/>
      <c r="G420" s="228"/>
      <c r="H420" s="228"/>
      <c r="M420" s="228"/>
      <c r="N420" s="228"/>
      <c r="O420" s="228"/>
      <c r="T420" s="228"/>
      <c r="U420" s="228"/>
      <c r="V420" s="228"/>
      <c r="AA420" s="228"/>
      <c r="AB420" s="228"/>
      <c r="AC420" s="228"/>
      <c r="AH420" s="228"/>
      <c r="AI420" s="228"/>
      <c r="AJ420" s="228"/>
    </row>
    <row r="421" spans="6:36" ht="13.5" customHeight="1">
      <c r="F421" s="228"/>
      <c r="G421" s="228"/>
      <c r="H421" s="228"/>
      <c r="M421" s="228"/>
      <c r="N421" s="228"/>
      <c r="O421" s="228"/>
      <c r="T421" s="228"/>
      <c r="U421" s="228"/>
      <c r="V421" s="228"/>
      <c r="AA421" s="228"/>
      <c r="AB421" s="228"/>
      <c r="AC421" s="228"/>
      <c r="AH421" s="228"/>
      <c r="AI421" s="228"/>
      <c r="AJ421" s="228"/>
    </row>
    <row r="422" spans="6:36" ht="13.5" customHeight="1">
      <c r="F422" s="228"/>
      <c r="G422" s="228"/>
      <c r="H422" s="228"/>
      <c r="M422" s="228"/>
      <c r="N422" s="228"/>
      <c r="O422" s="228"/>
      <c r="T422" s="228"/>
      <c r="U422" s="228"/>
      <c r="V422" s="228"/>
      <c r="AA422" s="228"/>
      <c r="AB422" s="228"/>
      <c r="AC422" s="228"/>
      <c r="AH422" s="228"/>
      <c r="AI422" s="228"/>
      <c r="AJ422" s="228"/>
    </row>
    <row r="423" spans="6:36" ht="13.5" customHeight="1">
      <c r="F423" s="228"/>
      <c r="G423" s="228"/>
      <c r="H423" s="228"/>
      <c r="M423" s="228"/>
      <c r="N423" s="228"/>
      <c r="O423" s="228"/>
      <c r="T423" s="228"/>
      <c r="U423" s="228"/>
      <c r="V423" s="228"/>
      <c r="AA423" s="228"/>
      <c r="AB423" s="228"/>
      <c r="AC423" s="228"/>
      <c r="AH423" s="228"/>
      <c r="AI423" s="228"/>
      <c r="AJ423" s="228"/>
    </row>
    <row r="424" spans="6:36" ht="13.5" customHeight="1">
      <c r="F424" s="228"/>
      <c r="G424" s="228"/>
      <c r="H424" s="228"/>
      <c r="M424" s="228"/>
      <c r="N424" s="228"/>
      <c r="O424" s="228"/>
      <c r="T424" s="228"/>
      <c r="U424" s="228"/>
      <c r="V424" s="228"/>
      <c r="AA424" s="228"/>
      <c r="AB424" s="228"/>
      <c r="AC424" s="228"/>
      <c r="AH424" s="228"/>
      <c r="AI424" s="228"/>
      <c r="AJ424" s="228"/>
    </row>
    <row r="425" spans="6:36" ht="13.5" customHeight="1">
      <c r="F425" s="228"/>
      <c r="G425" s="228"/>
      <c r="H425" s="228"/>
      <c r="M425" s="228"/>
      <c r="N425" s="228"/>
      <c r="O425" s="228"/>
      <c r="T425" s="228"/>
      <c r="U425" s="228"/>
      <c r="V425" s="228"/>
      <c r="AA425" s="228"/>
      <c r="AB425" s="228"/>
      <c r="AC425" s="228"/>
      <c r="AH425" s="228"/>
      <c r="AI425" s="228"/>
      <c r="AJ425" s="228"/>
    </row>
    <row r="426" spans="6:36" ht="13.5" customHeight="1">
      <c r="F426" s="228"/>
      <c r="G426" s="228"/>
      <c r="H426" s="228"/>
      <c r="M426" s="228"/>
      <c r="N426" s="228"/>
      <c r="O426" s="228"/>
      <c r="T426" s="228"/>
      <c r="U426" s="228"/>
      <c r="V426" s="228"/>
      <c r="AA426" s="228"/>
      <c r="AB426" s="228"/>
      <c r="AC426" s="228"/>
      <c r="AH426" s="228"/>
      <c r="AI426" s="228"/>
      <c r="AJ426" s="228"/>
    </row>
    <row r="427" spans="6:36" ht="13.5" customHeight="1">
      <c r="F427" s="228"/>
      <c r="G427" s="228"/>
      <c r="H427" s="228"/>
      <c r="M427" s="228"/>
      <c r="N427" s="228"/>
      <c r="O427" s="228"/>
      <c r="T427" s="228"/>
      <c r="U427" s="228"/>
      <c r="V427" s="228"/>
      <c r="AA427" s="228"/>
      <c r="AB427" s="228"/>
      <c r="AC427" s="228"/>
      <c r="AH427" s="228"/>
      <c r="AI427" s="228"/>
      <c r="AJ427" s="228"/>
    </row>
    <row r="428" spans="6:36" ht="13.5" customHeight="1">
      <c r="F428" s="228"/>
      <c r="G428" s="228"/>
      <c r="H428" s="228"/>
      <c r="M428" s="228"/>
      <c r="N428" s="228"/>
      <c r="O428" s="228"/>
      <c r="T428" s="228"/>
      <c r="U428" s="228"/>
      <c r="V428" s="228"/>
      <c r="AA428" s="228"/>
      <c r="AB428" s="228"/>
      <c r="AC428" s="228"/>
      <c r="AH428" s="228"/>
      <c r="AI428" s="228"/>
      <c r="AJ428" s="228"/>
    </row>
    <row r="429" spans="6:36" ht="13.5" customHeight="1">
      <c r="F429" s="228"/>
      <c r="G429" s="228"/>
      <c r="H429" s="228"/>
      <c r="M429" s="228"/>
      <c r="N429" s="228"/>
      <c r="O429" s="228"/>
      <c r="T429" s="228"/>
      <c r="U429" s="228"/>
      <c r="V429" s="228"/>
      <c r="AA429" s="228"/>
      <c r="AB429" s="228"/>
      <c r="AC429" s="228"/>
      <c r="AH429" s="228"/>
      <c r="AI429" s="228"/>
      <c r="AJ429" s="228"/>
    </row>
    <row r="430" spans="6:36" ht="13.5" customHeight="1">
      <c r="F430" s="228"/>
      <c r="G430" s="228"/>
      <c r="H430" s="228"/>
      <c r="M430" s="228"/>
      <c r="N430" s="228"/>
      <c r="O430" s="228"/>
      <c r="T430" s="228"/>
      <c r="U430" s="228"/>
      <c r="V430" s="228"/>
      <c r="AA430" s="228"/>
      <c r="AB430" s="228"/>
      <c r="AC430" s="228"/>
      <c r="AH430" s="228"/>
      <c r="AI430" s="228"/>
      <c r="AJ430" s="228"/>
    </row>
    <row r="431" spans="6:36" ht="13.5" customHeight="1">
      <c r="F431" s="228"/>
      <c r="G431" s="228"/>
      <c r="H431" s="228"/>
      <c r="M431" s="228"/>
      <c r="N431" s="228"/>
      <c r="O431" s="228"/>
      <c r="T431" s="228"/>
      <c r="U431" s="228"/>
      <c r="V431" s="228"/>
      <c r="AA431" s="228"/>
      <c r="AB431" s="228"/>
      <c r="AC431" s="228"/>
      <c r="AH431" s="228"/>
      <c r="AI431" s="228"/>
      <c r="AJ431" s="228"/>
    </row>
    <row r="432" spans="6:36" ht="13.5" customHeight="1">
      <c r="F432" s="228"/>
      <c r="G432" s="228"/>
      <c r="H432" s="228"/>
      <c r="M432" s="228"/>
      <c r="N432" s="228"/>
      <c r="O432" s="228"/>
      <c r="T432" s="228"/>
      <c r="U432" s="228"/>
      <c r="V432" s="228"/>
      <c r="AA432" s="228"/>
      <c r="AB432" s="228"/>
      <c r="AC432" s="228"/>
      <c r="AH432" s="228"/>
      <c r="AI432" s="228"/>
      <c r="AJ432" s="228"/>
    </row>
    <row r="433" spans="6:36" ht="13.5" customHeight="1">
      <c r="F433" s="228"/>
      <c r="G433" s="228"/>
      <c r="H433" s="228"/>
      <c r="M433" s="228"/>
      <c r="N433" s="228"/>
      <c r="O433" s="228"/>
      <c r="T433" s="228"/>
      <c r="U433" s="228"/>
      <c r="V433" s="228"/>
      <c r="AA433" s="228"/>
      <c r="AB433" s="228"/>
      <c r="AC433" s="228"/>
      <c r="AH433" s="228"/>
      <c r="AI433" s="228"/>
      <c r="AJ433" s="228"/>
    </row>
    <row r="434" spans="6:36" ht="13.5" customHeight="1">
      <c r="F434" s="228"/>
      <c r="G434" s="228"/>
      <c r="H434" s="228"/>
      <c r="M434" s="228"/>
      <c r="N434" s="228"/>
      <c r="O434" s="228"/>
      <c r="T434" s="228"/>
      <c r="U434" s="228"/>
      <c r="V434" s="228"/>
      <c r="AA434" s="228"/>
      <c r="AB434" s="228"/>
      <c r="AC434" s="228"/>
      <c r="AH434" s="228"/>
      <c r="AI434" s="228"/>
      <c r="AJ434" s="228"/>
    </row>
    <row r="435" spans="6:36" ht="13.5" customHeight="1">
      <c r="F435" s="228"/>
      <c r="G435" s="228"/>
      <c r="H435" s="228"/>
      <c r="M435" s="228"/>
      <c r="N435" s="228"/>
      <c r="O435" s="228"/>
      <c r="T435" s="228"/>
      <c r="U435" s="228"/>
      <c r="V435" s="228"/>
      <c r="AA435" s="228"/>
      <c r="AB435" s="228"/>
      <c r="AC435" s="228"/>
      <c r="AH435" s="228"/>
      <c r="AI435" s="228"/>
      <c r="AJ435" s="228"/>
    </row>
    <row r="436" spans="6:36" ht="13.5" customHeight="1">
      <c r="F436" s="228"/>
      <c r="G436" s="228"/>
      <c r="H436" s="228"/>
      <c r="M436" s="228"/>
      <c r="N436" s="228"/>
      <c r="O436" s="228"/>
      <c r="T436" s="228"/>
      <c r="U436" s="228"/>
      <c r="V436" s="228"/>
      <c r="AA436" s="228"/>
      <c r="AB436" s="228"/>
      <c r="AC436" s="228"/>
      <c r="AH436" s="228"/>
      <c r="AI436" s="228"/>
      <c r="AJ436" s="228"/>
    </row>
    <row r="437" spans="6:36" ht="13.5" customHeight="1">
      <c r="F437" s="228"/>
      <c r="G437" s="228"/>
      <c r="H437" s="228"/>
      <c r="M437" s="228"/>
      <c r="N437" s="228"/>
      <c r="O437" s="228"/>
      <c r="T437" s="228"/>
      <c r="U437" s="228"/>
      <c r="V437" s="228"/>
      <c r="AA437" s="228"/>
      <c r="AB437" s="228"/>
      <c r="AC437" s="228"/>
      <c r="AH437" s="228"/>
      <c r="AI437" s="228"/>
      <c r="AJ437" s="228"/>
    </row>
    <row r="438" spans="6:36" ht="13.5" customHeight="1">
      <c r="F438" s="228"/>
      <c r="G438" s="228"/>
      <c r="H438" s="228"/>
      <c r="M438" s="228"/>
      <c r="N438" s="228"/>
      <c r="O438" s="228"/>
      <c r="T438" s="228"/>
      <c r="U438" s="228"/>
      <c r="V438" s="228"/>
      <c r="AA438" s="228"/>
      <c r="AB438" s="228"/>
      <c r="AC438" s="228"/>
      <c r="AH438" s="228"/>
      <c r="AI438" s="228"/>
      <c r="AJ438" s="228"/>
    </row>
    <row r="439" spans="6:36" ht="13.5" customHeight="1">
      <c r="F439" s="228"/>
      <c r="G439" s="228"/>
      <c r="H439" s="228"/>
      <c r="M439" s="228"/>
      <c r="N439" s="228"/>
      <c r="O439" s="228"/>
      <c r="T439" s="228"/>
      <c r="U439" s="228"/>
      <c r="V439" s="228"/>
      <c r="AA439" s="228"/>
      <c r="AB439" s="228"/>
      <c r="AC439" s="228"/>
      <c r="AH439" s="228"/>
      <c r="AI439" s="228"/>
      <c r="AJ439" s="228"/>
    </row>
    <row r="440" spans="6:36" ht="13.5" customHeight="1">
      <c r="F440" s="228"/>
      <c r="G440" s="228"/>
      <c r="H440" s="228"/>
      <c r="M440" s="228"/>
      <c r="N440" s="228"/>
      <c r="O440" s="228"/>
      <c r="T440" s="228"/>
      <c r="U440" s="228"/>
      <c r="V440" s="228"/>
      <c r="AA440" s="228"/>
      <c r="AB440" s="228"/>
      <c r="AC440" s="228"/>
      <c r="AH440" s="228"/>
      <c r="AI440" s="228"/>
      <c r="AJ440" s="228"/>
    </row>
    <row r="441" spans="6:36" ht="13.5" customHeight="1">
      <c r="F441" s="228"/>
      <c r="G441" s="228"/>
      <c r="H441" s="228"/>
      <c r="M441" s="228"/>
      <c r="N441" s="228"/>
      <c r="O441" s="228"/>
      <c r="T441" s="228"/>
      <c r="U441" s="228"/>
      <c r="V441" s="228"/>
      <c r="AA441" s="228"/>
      <c r="AB441" s="228"/>
      <c r="AC441" s="228"/>
      <c r="AH441" s="228"/>
      <c r="AI441" s="228"/>
      <c r="AJ441" s="228"/>
    </row>
    <row r="442" spans="6:36" ht="13.5" customHeight="1">
      <c r="F442" s="228"/>
      <c r="G442" s="228"/>
      <c r="H442" s="228"/>
      <c r="M442" s="228"/>
      <c r="N442" s="228"/>
      <c r="O442" s="228"/>
      <c r="T442" s="228"/>
      <c r="U442" s="228"/>
      <c r="V442" s="228"/>
      <c r="AA442" s="228"/>
      <c r="AB442" s="228"/>
      <c r="AC442" s="228"/>
      <c r="AH442" s="228"/>
      <c r="AI442" s="228"/>
      <c r="AJ442" s="228"/>
    </row>
    <row r="443" spans="6:36" ht="13.5" customHeight="1">
      <c r="F443" s="228"/>
      <c r="G443" s="228"/>
      <c r="H443" s="228"/>
      <c r="M443" s="228"/>
      <c r="N443" s="228"/>
      <c r="O443" s="228"/>
      <c r="T443" s="228"/>
      <c r="U443" s="228"/>
      <c r="V443" s="228"/>
      <c r="AA443" s="228"/>
      <c r="AB443" s="228"/>
      <c r="AC443" s="228"/>
      <c r="AH443" s="228"/>
      <c r="AI443" s="228"/>
      <c r="AJ443" s="228"/>
    </row>
    <row r="444" spans="6:36" ht="13.5" customHeight="1">
      <c r="F444" s="228"/>
      <c r="G444" s="228"/>
      <c r="H444" s="228"/>
      <c r="M444" s="228"/>
      <c r="N444" s="228"/>
      <c r="O444" s="228"/>
      <c r="T444" s="228"/>
      <c r="U444" s="228"/>
      <c r="V444" s="228"/>
      <c r="AA444" s="228"/>
      <c r="AB444" s="228"/>
      <c r="AC444" s="228"/>
      <c r="AH444" s="228"/>
      <c r="AI444" s="228"/>
      <c r="AJ444" s="228"/>
    </row>
    <row r="445" spans="6:36" ht="13.5" customHeight="1">
      <c r="F445" s="228"/>
      <c r="G445" s="228"/>
      <c r="H445" s="228"/>
      <c r="M445" s="228"/>
      <c r="N445" s="228"/>
      <c r="O445" s="228"/>
      <c r="T445" s="228"/>
      <c r="U445" s="228"/>
      <c r="V445" s="228"/>
      <c r="AA445" s="228"/>
      <c r="AB445" s="228"/>
      <c r="AC445" s="228"/>
      <c r="AH445" s="228"/>
      <c r="AI445" s="228"/>
      <c r="AJ445" s="228"/>
    </row>
    <row r="446" spans="6:36" ht="13.5" customHeight="1">
      <c r="F446" s="228"/>
      <c r="G446" s="228"/>
      <c r="H446" s="228"/>
      <c r="M446" s="228"/>
      <c r="N446" s="228"/>
      <c r="O446" s="228"/>
      <c r="T446" s="228"/>
      <c r="U446" s="228"/>
      <c r="V446" s="228"/>
      <c r="AA446" s="228"/>
      <c r="AB446" s="228"/>
      <c r="AC446" s="228"/>
      <c r="AH446" s="228"/>
      <c r="AI446" s="228"/>
      <c r="AJ446" s="228"/>
    </row>
    <row r="447" spans="6:36" ht="13.5" customHeight="1">
      <c r="F447" s="228"/>
      <c r="G447" s="228"/>
      <c r="H447" s="228"/>
      <c r="M447" s="228"/>
      <c r="N447" s="228"/>
      <c r="O447" s="228"/>
      <c r="T447" s="228"/>
      <c r="U447" s="228"/>
      <c r="V447" s="228"/>
      <c r="AA447" s="228"/>
      <c r="AB447" s="228"/>
      <c r="AC447" s="228"/>
      <c r="AH447" s="228"/>
      <c r="AI447" s="228"/>
      <c r="AJ447" s="228"/>
    </row>
    <row r="448" spans="6:36" ht="13.5" customHeight="1">
      <c r="F448" s="228"/>
      <c r="G448" s="228"/>
      <c r="H448" s="228"/>
      <c r="M448" s="228"/>
      <c r="N448" s="228"/>
      <c r="O448" s="228"/>
      <c r="T448" s="228"/>
      <c r="U448" s="228"/>
      <c r="V448" s="228"/>
      <c r="AA448" s="228"/>
      <c r="AB448" s="228"/>
      <c r="AC448" s="228"/>
      <c r="AH448" s="228"/>
      <c r="AI448" s="228"/>
      <c r="AJ448" s="228"/>
    </row>
    <row r="449" spans="6:36" ht="13.5" customHeight="1">
      <c r="F449" s="228"/>
      <c r="G449" s="228"/>
      <c r="H449" s="228"/>
      <c r="M449" s="228"/>
      <c r="N449" s="228"/>
      <c r="O449" s="228"/>
      <c r="T449" s="228"/>
      <c r="U449" s="228"/>
      <c r="V449" s="228"/>
      <c r="AA449" s="228"/>
      <c r="AB449" s="228"/>
      <c r="AC449" s="228"/>
      <c r="AH449" s="228"/>
      <c r="AI449" s="228"/>
      <c r="AJ449" s="228"/>
    </row>
    <row r="450" spans="6:36" ht="13.5" customHeight="1">
      <c r="F450" s="228"/>
      <c r="G450" s="228"/>
      <c r="H450" s="228"/>
      <c r="M450" s="228"/>
      <c r="N450" s="228"/>
      <c r="O450" s="228"/>
      <c r="T450" s="228"/>
      <c r="U450" s="228"/>
      <c r="V450" s="228"/>
      <c r="AA450" s="228"/>
      <c r="AB450" s="228"/>
      <c r="AC450" s="228"/>
      <c r="AH450" s="228"/>
      <c r="AI450" s="228"/>
      <c r="AJ450" s="228"/>
    </row>
    <row r="451" spans="6:36" ht="13.5" customHeight="1">
      <c r="F451" s="228"/>
      <c r="G451" s="228"/>
      <c r="H451" s="228"/>
      <c r="M451" s="228"/>
      <c r="N451" s="228"/>
      <c r="O451" s="228"/>
      <c r="T451" s="228"/>
      <c r="U451" s="228"/>
      <c r="V451" s="228"/>
      <c r="AA451" s="228"/>
      <c r="AB451" s="228"/>
      <c r="AC451" s="228"/>
      <c r="AH451" s="228"/>
      <c r="AI451" s="228"/>
      <c r="AJ451" s="228"/>
    </row>
    <row r="452" spans="6:36" ht="13.5" customHeight="1">
      <c r="F452" s="228"/>
      <c r="G452" s="228"/>
      <c r="H452" s="228"/>
      <c r="M452" s="228"/>
      <c r="N452" s="228"/>
      <c r="O452" s="228"/>
      <c r="T452" s="228"/>
      <c r="U452" s="228"/>
      <c r="V452" s="228"/>
      <c r="AA452" s="228"/>
      <c r="AB452" s="228"/>
      <c r="AC452" s="228"/>
      <c r="AH452" s="228"/>
      <c r="AI452" s="228"/>
      <c r="AJ452" s="228"/>
    </row>
    <row r="453" spans="6:36" ht="13.5" customHeight="1">
      <c r="F453" s="228"/>
      <c r="G453" s="228"/>
      <c r="H453" s="228"/>
      <c r="M453" s="228"/>
      <c r="N453" s="228"/>
      <c r="O453" s="228"/>
      <c r="T453" s="228"/>
      <c r="U453" s="228"/>
      <c r="V453" s="228"/>
      <c r="AA453" s="228"/>
      <c r="AB453" s="228"/>
      <c r="AC453" s="228"/>
      <c r="AH453" s="228"/>
      <c r="AI453" s="228"/>
      <c r="AJ453" s="228"/>
    </row>
    <row r="454" spans="6:36" ht="13.5" customHeight="1">
      <c r="F454" s="228"/>
      <c r="G454" s="228"/>
      <c r="H454" s="228"/>
      <c r="M454" s="228"/>
      <c r="N454" s="228"/>
      <c r="O454" s="228"/>
      <c r="T454" s="228"/>
      <c r="U454" s="228"/>
      <c r="V454" s="228"/>
      <c r="AA454" s="228"/>
      <c r="AB454" s="228"/>
      <c r="AC454" s="228"/>
      <c r="AH454" s="228"/>
      <c r="AI454" s="228"/>
      <c r="AJ454" s="228"/>
    </row>
    <row r="455" spans="6:36" ht="13.5" customHeight="1">
      <c r="F455" s="228"/>
      <c r="G455" s="228"/>
      <c r="H455" s="228"/>
      <c r="M455" s="228"/>
      <c r="N455" s="228"/>
      <c r="O455" s="228"/>
      <c r="T455" s="228"/>
      <c r="U455" s="228"/>
      <c r="V455" s="228"/>
      <c r="AA455" s="228"/>
      <c r="AB455" s="228"/>
      <c r="AC455" s="228"/>
      <c r="AH455" s="228"/>
      <c r="AI455" s="228"/>
      <c r="AJ455" s="228"/>
    </row>
    <row r="456" spans="6:36" ht="13.5" customHeight="1">
      <c r="F456" s="228"/>
      <c r="G456" s="228"/>
      <c r="H456" s="228"/>
      <c r="M456" s="228"/>
      <c r="N456" s="228"/>
      <c r="O456" s="228"/>
      <c r="T456" s="228"/>
      <c r="U456" s="228"/>
      <c r="V456" s="228"/>
      <c r="AA456" s="228"/>
      <c r="AB456" s="228"/>
      <c r="AC456" s="228"/>
      <c r="AH456" s="228"/>
      <c r="AI456" s="228"/>
      <c r="AJ456" s="228"/>
    </row>
    <row r="457" spans="6:36" ht="13.5" customHeight="1">
      <c r="F457" s="228"/>
      <c r="G457" s="228"/>
      <c r="H457" s="228"/>
      <c r="M457" s="228"/>
      <c r="N457" s="228"/>
      <c r="O457" s="228"/>
      <c r="T457" s="228"/>
      <c r="U457" s="228"/>
      <c r="V457" s="228"/>
      <c r="AA457" s="228"/>
      <c r="AB457" s="228"/>
      <c r="AC457" s="228"/>
      <c r="AH457" s="228"/>
      <c r="AI457" s="228"/>
      <c r="AJ457" s="228"/>
    </row>
    <row r="458" spans="6:36" ht="13.5" customHeight="1">
      <c r="F458" s="228"/>
      <c r="G458" s="228"/>
      <c r="H458" s="228"/>
      <c r="M458" s="228"/>
      <c r="N458" s="228"/>
      <c r="O458" s="228"/>
      <c r="T458" s="228"/>
      <c r="U458" s="228"/>
      <c r="V458" s="228"/>
      <c r="AA458" s="228"/>
      <c r="AB458" s="228"/>
      <c r="AC458" s="228"/>
      <c r="AH458" s="228"/>
      <c r="AI458" s="228"/>
      <c r="AJ458" s="228"/>
    </row>
    <row r="459" spans="6:36" ht="13.5" customHeight="1">
      <c r="F459" s="228"/>
      <c r="G459" s="228"/>
      <c r="H459" s="228"/>
      <c r="M459" s="228"/>
      <c r="N459" s="228"/>
      <c r="O459" s="228"/>
      <c r="T459" s="228"/>
      <c r="U459" s="228"/>
      <c r="V459" s="228"/>
      <c r="AA459" s="228"/>
      <c r="AB459" s="228"/>
      <c r="AC459" s="228"/>
      <c r="AH459" s="228"/>
      <c r="AI459" s="228"/>
      <c r="AJ459" s="228"/>
    </row>
    <row r="460" spans="6:36" ht="13.5" customHeight="1">
      <c r="F460" s="228"/>
      <c r="G460" s="228"/>
      <c r="H460" s="228"/>
      <c r="M460" s="228"/>
      <c r="N460" s="228"/>
      <c r="O460" s="228"/>
      <c r="T460" s="228"/>
      <c r="U460" s="228"/>
      <c r="V460" s="228"/>
      <c r="AA460" s="228"/>
      <c r="AB460" s="228"/>
      <c r="AC460" s="228"/>
      <c r="AH460" s="228"/>
      <c r="AI460" s="228"/>
      <c r="AJ460" s="228"/>
    </row>
    <row r="461" spans="6:36" ht="13.5" customHeight="1">
      <c r="F461" s="228"/>
      <c r="G461" s="228"/>
      <c r="H461" s="228"/>
      <c r="M461" s="228"/>
      <c r="N461" s="228"/>
      <c r="O461" s="228"/>
      <c r="T461" s="228"/>
      <c r="U461" s="228"/>
      <c r="V461" s="228"/>
      <c r="AA461" s="228"/>
      <c r="AB461" s="228"/>
      <c r="AC461" s="228"/>
      <c r="AH461" s="228"/>
      <c r="AI461" s="228"/>
      <c r="AJ461" s="228"/>
    </row>
    <row r="462" spans="6:36" ht="13.5" customHeight="1">
      <c r="F462" s="228"/>
      <c r="G462" s="228"/>
      <c r="H462" s="228"/>
      <c r="M462" s="228"/>
      <c r="N462" s="228"/>
      <c r="O462" s="228"/>
      <c r="T462" s="228"/>
      <c r="U462" s="228"/>
      <c r="V462" s="228"/>
      <c r="AA462" s="228"/>
      <c r="AB462" s="228"/>
      <c r="AC462" s="228"/>
      <c r="AH462" s="228"/>
      <c r="AI462" s="228"/>
      <c r="AJ462" s="228"/>
    </row>
    <row r="463" spans="6:36" ht="13.5" customHeight="1">
      <c r="F463" s="228"/>
      <c r="G463" s="228"/>
      <c r="H463" s="228"/>
      <c r="M463" s="228"/>
      <c r="N463" s="228"/>
      <c r="O463" s="228"/>
      <c r="T463" s="228"/>
      <c r="U463" s="228"/>
      <c r="V463" s="228"/>
      <c r="AA463" s="228"/>
      <c r="AB463" s="228"/>
      <c r="AC463" s="228"/>
      <c r="AH463" s="228"/>
      <c r="AI463" s="228"/>
      <c r="AJ463" s="228"/>
    </row>
    <row r="464" spans="6:36" ht="13.5" customHeight="1">
      <c r="F464" s="228"/>
      <c r="G464" s="228"/>
      <c r="H464" s="228"/>
      <c r="M464" s="228"/>
      <c r="N464" s="228"/>
      <c r="O464" s="228"/>
      <c r="T464" s="228"/>
      <c r="U464" s="228"/>
      <c r="V464" s="228"/>
      <c r="AA464" s="228"/>
      <c r="AB464" s="228"/>
      <c r="AC464" s="228"/>
      <c r="AH464" s="228"/>
      <c r="AI464" s="228"/>
      <c r="AJ464" s="228"/>
    </row>
    <row r="465" spans="6:36" ht="13.5" customHeight="1">
      <c r="F465" s="228"/>
      <c r="G465" s="228"/>
      <c r="H465" s="228"/>
      <c r="M465" s="228"/>
      <c r="N465" s="228"/>
      <c r="O465" s="228"/>
      <c r="T465" s="228"/>
      <c r="U465" s="228"/>
      <c r="V465" s="228"/>
      <c r="AA465" s="228"/>
      <c r="AB465" s="228"/>
      <c r="AC465" s="228"/>
      <c r="AH465" s="228"/>
      <c r="AI465" s="228"/>
      <c r="AJ465" s="228"/>
    </row>
    <row r="466" spans="6:36" ht="13.5" customHeight="1">
      <c r="F466" s="228"/>
      <c r="G466" s="228"/>
      <c r="H466" s="228"/>
      <c r="M466" s="228"/>
      <c r="N466" s="228"/>
      <c r="O466" s="228"/>
      <c r="T466" s="228"/>
      <c r="U466" s="228"/>
      <c r="V466" s="228"/>
      <c r="AA466" s="228"/>
      <c r="AB466" s="228"/>
      <c r="AC466" s="228"/>
      <c r="AH466" s="228"/>
      <c r="AI466" s="228"/>
      <c r="AJ466" s="228"/>
    </row>
    <row r="467" spans="6:36" ht="13.5" customHeight="1">
      <c r="F467" s="228"/>
      <c r="G467" s="228"/>
      <c r="H467" s="228"/>
      <c r="M467" s="228"/>
      <c r="N467" s="228"/>
      <c r="O467" s="228"/>
      <c r="T467" s="228"/>
      <c r="U467" s="228"/>
      <c r="V467" s="228"/>
      <c r="AA467" s="228"/>
      <c r="AB467" s="228"/>
      <c r="AC467" s="228"/>
      <c r="AH467" s="228"/>
      <c r="AI467" s="228"/>
      <c r="AJ467" s="228"/>
    </row>
    <row r="468" spans="6:36" ht="13.5" customHeight="1">
      <c r="F468" s="228"/>
      <c r="G468" s="228"/>
      <c r="H468" s="228"/>
      <c r="M468" s="228"/>
      <c r="N468" s="228"/>
      <c r="O468" s="228"/>
      <c r="T468" s="228"/>
      <c r="U468" s="228"/>
      <c r="V468" s="228"/>
      <c r="AA468" s="228"/>
      <c r="AB468" s="228"/>
      <c r="AC468" s="228"/>
      <c r="AH468" s="228"/>
      <c r="AI468" s="228"/>
      <c r="AJ468" s="228"/>
    </row>
    <row r="469" spans="6:36" ht="13.5" customHeight="1">
      <c r="F469" s="228"/>
      <c r="G469" s="228"/>
      <c r="H469" s="228"/>
      <c r="M469" s="228"/>
      <c r="N469" s="228"/>
      <c r="O469" s="228"/>
      <c r="T469" s="228"/>
      <c r="U469" s="228"/>
      <c r="V469" s="228"/>
      <c r="AA469" s="228"/>
      <c r="AB469" s="228"/>
      <c r="AC469" s="228"/>
      <c r="AH469" s="228"/>
      <c r="AI469" s="228"/>
      <c r="AJ469" s="228"/>
    </row>
    <row r="470" spans="6:36" ht="13.5" customHeight="1">
      <c r="F470" s="228"/>
      <c r="G470" s="228"/>
      <c r="H470" s="228"/>
      <c r="M470" s="228"/>
      <c r="N470" s="228"/>
      <c r="O470" s="228"/>
      <c r="T470" s="228"/>
      <c r="U470" s="228"/>
      <c r="V470" s="228"/>
      <c r="AA470" s="228"/>
      <c r="AB470" s="228"/>
      <c r="AC470" s="228"/>
      <c r="AH470" s="228"/>
      <c r="AI470" s="228"/>
      <c r="AJ470" s="228"/>
    </row>
    <row r="471" spans="6:36" ht="13.5" customHeight="1">
      <c r="F471" s="228"/>
      <c r="G471" s="228"/>
      <c r="H471" s="228"/>
      <c r="M471" s="228"/>
      <c r="N471" s="228"/>
      <c r="O471" s="228"/>
      <c r="T471" s="228"/>
      <c r="U471" s="228"/>
      <c r="V471" s="228"/>
      <c r="AA471" s="228"/>
      <c r="AB471" s="228"/>
      <c r="AC471" s="228"/>
      <c r="AH471" s="228"/>
      <c r="AI471" s="228"/>
      <c r="AJ471" s="228"/>
    </row>
    <row r="472" spans="6:36" ht="13.5" customHeight="1">
      <c r="F472" s="228"/>
      <c r="G472" s="228"/>
      <c r="H472" s="228"/>
      <c r="M472" s="228"/>
      <c r="N472" s="228"/>
      <c r="O472" s="228"/>
      <c r="T472" s="228"/>
      <c r="U472" s="228"/>
      <c r="V472" s="228"/>
      <c r="AA472" s="228"/>
      <c r="AB472" s="228"/>
      <c r="AC472" s="228"/>
      <c r="AH472" s="228"/>
      <c r="AI472" s="228"/>
      <c r="AJ472" s="228"/>
    </row>
    <row r="473" spans="6:36" ht="13.5" customHeight="1">
      <c r="F473" s="228"/>
      <c r="G473" s="228"/>
      <c r="H473" s="228"/>
      <c r="M473" s="228"/>
      <c r="N473" s="228"/>
      <c r="O473" s="228"/>
      <c r="T473" s="228"/>
      <c r="U473" s="228"/>
      <c r="V473" s="228"/>
      <c r="AA473" s="228"/>
      <c r="AB473" s="228"/>
      <c r="AC473" s="228"/>
      <c r="AH473" s="228"/>
      <c r="AI473" s="228"/>
      <c r="AJ473" s="228"/>
    </row>
    <row r="474" spans="6:36" ht="13.5" customHeight="1">
      <c r="F474" s="228"/>
      <c r="G474" s="228"/>
      <c r="H474" s="228"/>
      <c r="M474" s="228"/>
      <c r="N474" s="228"/>
      <c r="O474" s="228"/>
      <c r="T474" s="228"/>
      <c r="U474" s="228"/>
      <c r="V474" s="228"/>
      <c r="AA474" s="228"/>
      <c r="AB474" s="228"/>
      <c r="AC474" s="228"/>
      <c r="AH474" s="228"/>
      <c r="AI474" s="228"/>
      <c r="AJ474" s="228"/>
    </row>
    <row r="475" spans="6:36" ht="13.5" customHeight="1">
      <c r="F475" s="228"/>
      <c r="G475" s="228"/>
      <c r="H475" s="228"/>
      <c r="M475" s="228"/>
      <c r="N475" s="228"/>
      <c r="O475" s="228"/>
      <c r="T475" s="228"/>
      <c r="U475" s="228"/>
      <c r="V475" s="228"/>
      <c r="AA475" s="228"/>
      <c r="AB475" s="228"/>
      <c r="AC475" s="228"/>
      <c r="AH475" s="228"/>
      <c r="AI475" s="228"/>
      <c r="AJ475" s="228"/>
    </row>
    <row r="476" spans="6:36" ht="13.5" customHeight="1">
      <c r="F476" s="228"/>
      <c r="G476" s="228"/>
      <c r="H476" s="228"/>
      <c r="M476" s="228"/>
      <c r="N476" s="228"/>
      <c r="O476" s="228"/>
      <c r="T476" s="228"/>
      <c r="U476" s="228"/>
      <c r="V476" s="228"/>
      <c r="AA476" s="228"/>
      <c r="AB476" s="228"/>
      <c r="AC476" s="228"/>
      <c r="AH476" s="228"/>
      <c r="AI476" s="228"/>
      <c r="AJ476" s="228"/>
    </row>
    <row r="477" spans="6:36" ht="13.5" customHeight="1">
      <c r="F477" s="228"/>
      <c r="G477" s="228"/>
      <c r="H477" s="228"/>
      <c r="M477" s="228"/>
      <c r="N477" s="228"/>
      <c r="O477" s="228"/>
      <c r="T477" s="228"/>
      <c r="U477" s="228"/>
      <c r="V477" s="228"/>
      <c r="AA477" s="228"/>
      <c r="AB477" s="228"/>
      <c r="AC477" s="228"/>
      <c r="AH477" s="228"/>
      <c r="AI477" s="228"/>
      <c r="AJ477" s="228"/>
    </row>
    <row r="478" spans="6:36" ht="13.5" customHeight="1">
      <c r="F478" s="228"/>
      <c r="G478" s="228"/>
      <c r="H478" s="228"/>
      <c r="M478" s="228"/>
      <c r="N478" s="228"/>
      <c r="O478" s="228"/>
      <c r="T478" s="228"/>
      <c r="U478" s="228"/>
      <c r="V478" s="228"/>
      <c r="AA478" s="228"/>
      <c r="AB478" s="228"/>
      <c r="AC478" s="228"/>
      <c r="AH478" s="228"/>
      <c r="AI478" s="228"/>
      <c r="AJ478" s="228"/>
    </row>
    <row r="479" spans="6:36" ht="13.5" customHeight="1">
      <c r="F479" s="228"/>
      <c r="G479" s="228"/>
      <c r="H479" s="228"/>
      <c r="M479" s="228"/>
      <c r="N479" s="228"/>
      <c r="O479" s="228"/>
      <c r="T479" s="228"/>
      <c r="U479" s="228"/>
      <c r="V479" s="228"/>
      <c r="AA479" s="228"/>
      <c r="AB479" s="228"/>
      <c r="AC479" s="228"/>
      <c r="AH479" s="228"/>
      <c r="AI479" s="228"/>
      <c r="AJ479" s="228"/>
    </row>
    <row r="480" spans="6:36" ht="13.5" customHeight="1">
      <c r="F480" s="228"/>
      <c r="G480" s="228"/>
      <c r="H480" s="228"/>
      <c r="M480" s="228"/>
      <c r="N480" s="228"/>
      <c r="O480" s="228"/>
      <c r="T480" s="228"/>
      <c r="U480" s="228"/>
      <c r="V480" s="228"/>
      <c r="AA480" s="228"/>
      <c r="AB480" s="228"/>
      <c r="AC480" s="228"/>
      <c r="AH480" s="228"/>
      <c r="AI480" s="228"/>
      <c r="AJ480" s="228"/>
    </row>
    <row r="481" spans="6:36" ht="13.5" customHeight="1">
      <c r="F481" s="228"/>
      <c r="G481" s="228"/>
      <c r="H481" s="228"/>
      <c r="M481" s="228"/>
      <c r="N481" s="228"/>
      <c r="O481" s="228"/>
      <c r="T481" s="228"/>
      <c r="U481" s="228"/>
      <c r="V481" s="228"/>
      <c r="AA481" s="228"/>
      <c r="AB481" s="228"/>
      <c r="AC481" s="228"/>
      <c r="AH481" s="228"/>
      <c r="AI481" s="228"/>
      <c r="AJ481" s="228"/>
    </row>
    <row r="482" spans="6:36" ht="13.5" customHeight="1">
      <c r="F482" s="228"/>
      <c r="G482" s="228"/>
      <c r="H482" s="228"/>
      <c r="M482" s="228"/>
      <c r="N482" s="228"/>
      <c r="O482" s="228"/>
      <c r="T482" s="228"/>
      <c r="U482" s="228"/>
      <c r="V482" s="228"/>
      <c r="AA482" s="228"/>
      <c r="AB482" s="228"/>
      <c r="AC482" s="228"/>
      <c r="AH482" s="228"/>
      <c r="AI482" s="228"/>
      <c r="AJ482" s="228"/>
    </row>
    <row r="483" spans="6:36" ht="13.5" customHeight="1">
      <c r="F483" s="228"/>
      <c r="G483" s="228"/>
      <c r="H483" s="228"/>
      <c r="M483" s="228"/>
      <c r="N483" s="228"/>
      <c r="O483" s="228"/>
      <c r="T483" s="228"/>
      <c r="U483" s="228"/>
      <c r="V483" s="228"/>
      <c r="AA483" s="228"/>
      <c r="AB483" s="228"/>
      <c r="AC483" s="228"/>
      <c r="AH483" s="228"/>
      <c r="AI483" s="228"/>
      <c r="AJ483" s="228"/>
    </row>
    <row r="484" spans="6:36" ht="13.5" customHeight="1">
      <c r="F484" s="228"/>
      <c r="G484" s="228"/>
      <c r="H484" s="228"/>
      <c r="M484" s="228"/>
      <c r="N484" s="228"/>
      <c r="O484" s="228"/>
      <c r="T484" s="228"/>
      <c r="U484" s="228"/>
      <c r="V484" s="228"/>
      <c r="AA484" s="228"/>
      <c r="AB484" s="228"/>
      <c r="AC484" s="228"/>
      <c r="AH484" s="228"/>
      <c r="AI484" s="228"/>
      <c r="AJ484" s="228"/>
    </row>
    <row r="485" spans="6:36" ht="13.5" customHeight="1">
      <c r="F485" s="228"/>
      <c r="G485" s="228"/>
      <c r="H485" s="228"/>
      <c r="M485" s="228"/>
      <c r="N485" s="228"/>
      <c r="O485" s="228"/>
      <c r="T485" s="228"/>
      <c r="U485" s="228"/>
      <c r="V485" s="228"/>
      <c r="AA485" s="228"/>
      <c r="AB485" s="228"/>
      <c r="AC485" s="228"/>
      <c r="AH485" s="228"/>
      <c r="AI485" s="228"/>
      <c r="AJ485" s="228"/>
    </row>
    <row r="486" spans="6:36" ht="13.5" customHeight="1">
      <c r="F486" s="228"/>
      <c r="G486" s="228"/>
      <c r="H486" s="228"/>
      <c r="M486" s="228"/>
      <c r="N486" s="228"/>
      <c r="O486" s="228"/>
      <c r="T486" s="228"/>
      <c r="U486" s="228"/>
      <c r="V486" s="228"/>
      <c r="AA486" s="228"/>
      <c r="AB486" s="228"/>
      <c r="AC486" s="228"/>
      <c r="AH486" s="228"/>
      <c r="AI486" s="228"/>
      <c r="AJ486" s="228"/>
    </row>
    <row r="487" spans="6:36" ht="13.5" customHeight="1">
      <c r="F487" s="228"/>
      <c r="G487" s="228"/>
      <c r="H487" s="228"/>
      <c r="M487" s="228"/>
      <c r="N487" s="228"/>
      <c r="O487" s="228"/>
      <c r="T487" s="228"/>
      <c r="U487" s="228"/>
      <c r="V487" s="228"/>
      <c r="AA487" s="228"/>
      <c r="AB487" s="228"/>
      <c r="AC487" s="228"/>
      <c r="AH487" s="228"/>
      <c r="AI487" s="228"/>
      <c r="AJ487" s="228"/>
    </row>
    <row r="488" spans="6:36" ht="13.5" customHeight="1">
      <c r="F488" s="228"/>
      <c r="G488" s="228"/>
      <c r="H488" s="228"/>
      <c r="M488" s="228"/>
      <c r="N488" s="228"/>
      <c r="O488" s="228"/>
      <c r="T488" s="228"/>
      <c r="U488" s="228"/>
      <c r="V488" s="228"/>
      <c r="AA488" s="228"/>
      <c r="AB488" s="228"/>
      <c r="AC488" s="228"/>
      <c r="AH488" s="228"/>
      <c r="AI488" s="228"/>
      <c r="AJ488" s="228"/>
    </row>
    <row r="489" spans="6:36" ht="13.5" customHeight="1">
      <c r="F489" s="228"/>
      <c r="G489" s="228"/>
      <c r="H489" s="228"/>
      <c r="M489" s="228"/>
      <c r="N489" s="228"/>
      <c r="O489" s="228"/>
      <c r="T489" s="228"/>
      <c r="U489" s="228"/>
      <c r="V489" s="228"/>
      <c r="AA489" s="228"/>
      <c r="AB489" s="228"/>
      <c r="AC489" s="228"/>
      <c r="AH489" s="228"/>
      <c r="AI489" s="228"/>
      <c r="AJ489" s="228"/>
    </row>
    <row r="490" spans="6:36" ht="13.5" customHeight="1">
      <c r="F490" s="228"/>
      <c r="G490" s="228"/>
      <c r="H490" s="228"/>
      <c r="M490" s="228"/>
      <c r="N490" s="228"/>
      <c r="O490" s="228"/>
      <c r="T490" s="228"/>
      <c r="U490" s="228"/>
      <c r="V490" s="228"/>
      <c r="AA490" s="228"/>
      <c r="AB490" s="228"/>
      <c r="AC490" s="228"/>
      <c r="AH490" s="228"/>
      <c r="AI490" s="228"/>
      <c r="AJ490" s="228"/>
    </row>
    <row r="491" spans="6:36" ht="13.5" customHeight="1">
      <c r="F491" s="228"/>
      <c r="G491" s="228"/>
      <c r="H491" s="228"/>
      <c r="M491" s="228"/>
      <c r="N491" s="228"/>
      <c r="O491" s="228"/>
      <c r="T491" s="228"/>
      <c r="U491" s="228"/>
      <c r="V491" s="228"/>
      <c r="AA491" s="228"/>
      <c r="AB491" s="228"/>
      <c r="AC491" s="228"/>
      <c r="AH491" s="228"/>
      <c r="AI491" s="228"/>
      <c r="AJ491" s="228"/>
    </row>
    <row r="492" spans="6:36" ht="13.5" customHeight="1">
      <c r="F492" s="228"/>
      <c r="G492" s="228"/>
      <c r="H492" s="228"/>
      <c r="M492" s="228"/>
      <c r="N492" s="228"/>
      <c r="O492" s="228"/>
      <c r="T492" s="228"/>
      <c r="U492" s="228"/>
      <c r="V492" s="228"/>
      <c r="AA492" s="228"/>
      <c r="AB492" s="228"/>
      <c r="AC492" s="228"/>
      <c r="AH492" s="228"/>
      <c r="AI492" s="228"/>
      <c r="AJ492" s="228"/>
    </row>
    <row r="493" spans="6:36" ht="13.5" customHeight="1">
      <c r="F493" s="228"/>
      <c r="G493" s="228"/>
      <c r="H493" s="228"/>
      <c r="M493" s="228"/>
      <c r="N493" s="228"/>
      <c r="O493" s="228"/>
      <c r="T493" s="228"/>
      <c r="U493" s="228"/>
      <c r="V493" s="228"/>
      <c r="AA493" s="228"/>
      <c r="AB493" s="228"/>
      <c r="AC493" s="228"/>
      <c r="AH493" s="228"/>
      <c r="AI493" s="228"/>
      <c r="AJ493" s="228"/>
    </row>
    <row r="494" spans="6:36" ht="13.5" customHeight="1">
      <c r="F494" s="228"/>
      <c r="G494" s="228"/>
      <c r="H494" s="228"/>
      <c r="M494" s="228"/>
      <c r="N494" s="228"/>
      <c r="O494" s="228"/>
      <c r="T494" s="228"/>
      <c r="U494" s="228"/>
      <c r="V494" s="228"/>
      <c r="AA494" s="228"/>
      <c r="AB494" s="228"/>
      <c r="AC494" s="228"/>
      <c r="AH494" s="228"/>
      <c r="AI494" s="228"/>
      <c r="AJ494" s="228"/>
    </row>
    <row r="495" spans="6:36" ht="13.5" customHeight="1">
      <c r="F495" s="228"/>
      <c r="G495" s="228"/>
      <c r="H495" s="228"/>
      <c r="M495" s="228"/>
      <c r="N495" s="228"/>
      <c r="O495" s="228"/>
      <c r="T495" s="228"/>
      <c r="U495" s="228"/>
      <c r="V495" s="228"/>
      <c r="AA495" s="228"/>
      <c r="AB495" s="228"/>
      <c r="AC495" s="228"/>
      <c r="AH495" s="228"/>
      <c r="AI495" s="228"/>
      <c r="AJ495" s="228"/>
    </row>
    <row r="496" spans="6:36" ht="13.5" customHeight="1">
      <c r="F496" s="228"/>
      <c r="G496" s="228"/>
      <c r="H496" s="228"/>
      <c r="M496" s="228"/>
      <c r="N496" s="228"/>
      <c r="O496" s="228"/>
      <c r="T496" s="228"/>
      <c r="U496" s="228"/>
      <c r="V496" s="228"/>
      <c r="AA496" s="228"/>
      <c r="AB496" s="228"/>
      <c r="AC496" s="228"/>
      <c r="AH496" s="228"/>
      <c r="AI496" s="228"/>
      <c r="AJ496" s="228"/>
    </row>
    <row r="497" spans="6:36" ht="13.5" customHeight="1">
      <c r="F497" s="228"/>
      <c r="G497" s="228"/>
      <c r="H497" s="228"/>
      <c r="M497" s="228"/>
      <c r="N497" s="228"/>
      <c r="O497" s="228"/>
      <c r="T497" s="228"/>
      <c r="U497" s="228"/>
      <c r="V497" s="228"/>
      <c r="AA497" s="228"/>
      <c r="AB497" s="228"/>
      <c r="AC497" s="228"/>
      <c r="AH497" s="228"/>
      <c r="AI497" s="228"/>
      <c r="AJ497" s="228"/>
    </row>
    <row r="498" spans="6:36" ht="13.5" customHeight="1">
      <c r="F498" s="228"/>
      <c r="G498" s="228"/>
      <c r="H498" s="228"/>
      <c r="M498" s="228"/>
      <c r="N498" s="228"/>
      <c r="O498" s="228"/>
      <c r="T498" s="228"/>
      <c r="U498" s="228"/>
      <c r="V498" s="228"/>
      <c r="AA498" s="228"/>
      <c r="AB498" s="228"/>
      <c r="AC498" s="228"/>
      <c r="AH498" s="228"/>
      <c r="AI498" s="228"/>
      <c r="AJ498" s="228"/>
    </row>
    <row r="499" spans="6:36" ht="13.5" customHeight="1">
      <c r="F499" s="228"/>
      <c r="G499" s="228"/>
      <c r="H499" s="228"/>
      <c r="M499" s="228"/>
      <c r="N499" s="228"/>
      <c r="O499" s="228"/>
      <c r="T499" s="228"/>
      <c r="U499" s="228"/>
      <c r="V499" s="228"/>
      <c r="AA499" s="228"/>
      <c r="AB499" s="228"/>
      <c r="AC499" s="228"/>
      <c r="AH499" s="228"/>
      <c r="AI499" s="228"/>
      <c r="AJ499" s="228"/>
    </row>
    <row r="500" spans="6:36" ht="13.5" customHeight="1">
      <c r="F500" s="228"/>
      <c r="G500" s="228"/>
      <c r="H500" s="228"/>
      <c r="M500" s="228"/>
      <c r="N500" s="228"/>
      <c r="O500" s="228"/>
      <c r="T500" s="228"/>
      <c r="U500" s="228"/>
      <c r="V500" s="228"/>
      <c r="AA500" s="228"/>
      <c r="AB500" s="228"/>
      <c r="AC500" s="228"/>
      <c r="AH500" s="228"/>
      <c r="AI500" s="228"/>
      <c r="AJ500" s="228"/>
    </row>
    <row r="501" spans="6:36" ht="13.5" customHeight="1">
      <c r="F501" s="228"/>
      <c r="G501" s="228"/>
      <c r="H501" s="228"/>
      <c r="M501" s="228"/>
      <c r="N501" s="228"/>
      <c r="O501" s="228"/>
      <c r="T501" s="228"/>
      <c r="U501" s="228"/>
      <c r="V501" s="228"/>
      <c r="AA501" s="228"/>
      <c r="AB501" s="228"/>
      <c r="AC501" s="228"/>
      <c r="AH501" s="228"/>
      <c r="AI501" s="228"/>
      <c r="AJ501" s="228"/>
    </row>
    <row r="502" spans="6:36" ht="13.5" customHeight="1">
      <c r="F502" s="228"/>
      <c r="G502" s="228"/>
      <c r="H502" s="228"/>
      <c r="M502" s="228"/>
      <c r="N502" s="228"/>
      <c r="O502" s="228"/>
      <c r="T502" s="228"/>
      <c r="U502" s="228"/>
      <c r="V502" s="228"/>
      <c r="AA502" s="228"/>
      <c r="AB502" s="228"/>
      <c r="AC502" s="228"/>
      <c r="AH502" s="228"/>
      <c r="AI502" s="228"/>
      <c r="AJ502" s="228"/>
    </row>
    <row r="503" spans="6:36" ht="13.5" customHeight="1">
      <c r="F503" s="228"/>
      <c r="G503" s="228"/>
      <c r="H503" s="228"/>
      <c r="M503" s="228"/>
      <c r="N503" s="228"/>
      <c r="O503" s="228"/>
      <c r="T503" s="228"/>
      <c r="U503" s="228"/>
      <c r="V503" s="228"/>
      <c r="AA503" s="228"/>
      <c r="AB503" s="228"/>
      <c r="AC503" s="228"/>
      <c r="AH503" s="228"/>
      <c r="AI503" s="228"/>
      <c r="AJ503" s="228"/>
    </row>
    <row r="504" spans="6:36" ht="13.5" customHeight="1">
      <c r="F504" s="228"/>
      <c r="G504" s="228"/>
      <c r="H504" s="228"/>
      <c r="M504" s="228"/>
      <c r="N504" s="228"/>
      <c r="O504" s="228"/>
      <c r="T504" s="228"/>
      <c r="U504" s="228"/>
      <c r="V504" s="228"/>
      <c r="AA504" s="228"/>
      <c r="AB504" s="228"/>
      <c r="AC504" s="228"/>
      <c r="AH504" s="228"/>
      <c r="AI504" s="228"/>
      <c r="AJ504" s="228"/>
    </row>
    <row r="505" spans="6:36" ht="13.5" customHeight="1">
      <c r="F505" s="228"/>
      <c r="G505" s="228"/>
      <c r="H505" s="228"/>
      <c r="M505" s="228"/>
      <c r="N505" s="228"/>
      <c r="O505" s="228"/>
      <c r="T505" s="228"/>
      <c r="U505" s="228"/>
      <c r="V505" s="228"/>
      <c r="AA505" s="228"/>
      <c r="AB505" s="228"/>
      <c r="AC505" s="228"/>
      <c r="AH505" s="228"/>
      <c r="AI505" s="228"/>
      <c r="AJ505" s="228"/>
    </row>
    <row r="506" spans="6:36" ht="13.5" customHeight="1">
      <c r="F506" s="228"/>
      <c r="G506" s="228"/>
      <c r="H506" s="228"/>
      <c r="M506" s="228"/>
      <c r="N506" s="228"/>
      <c r="O506" s="228"/>
      <c r="T506" s="228"/>
      <c r="U506" s="228"/>
      <c r="V506" s="228"/>
      <c r="AA506" s="228"/>
      <c r="AB506" s="228"/>
      <c r="AC506" s="228"/>
      <c r="AH506" s="228"/>
      <c r="AI506" s="228"/>
      <c r="AJ506" s="228"/>
    </row>
    <row r="507" spans="6:36" ht="13.5" customHeight="1">
      <c r="F507" s="228"/>
      <c r="G507" s="228"/>
      <c r="H507" s="228"/>
      <c r="M507" s="228"/>
      <c r="N507" s="228"/>
      <c r="O507" s="228"/>
      <c r="T507" s="228"/>
      <c r="U507" s="228"/>
      <c r="V507" s="228"/>
      <c r="AA507" s="228"/>
      <c r="AB507" s="228"/>
      <c r="AC507" s="228"/>
      <c r="AH507" s="228"/>
      <c r="AI507" s="228"/>
      <c r="AJ507" s="228"/>
    </row>
    <row r="508" spans="6:36" ht="13.5" customHeight="1">
      <c r="F508" s="228"/>
      <c r="G508" s="228"/>
      <c r="H508" s="228"/>
      <c r="M508" s="228"/>
      <c r="N508" s="228"/>
      <c r="O508" s="228"/>
      <c r="T508" s="228"/>
      <c r="U508" s="228"/>
      <c r="V508" s="228"/>
      <c r="AA508" s="228"/>
      <c r="AB508" s="228"/>
      <c r="AC508" s="228"/>
      <c r="AH508" s="228"/>
      <c r="AI508" s="228"/>
      <c r="AJ508" s="228"/>
    </row>
    <row r="509" spans="6:36" ht="13.5" customHeight="1">
      <c r="F509" s="228"/>
      <c r="G509" s="228"/>
      <c r="H509" s="228"/>
      <c r="M509" s="228"/>
      <c r="N509" s="228"/>
      <c r="O509" s="228"/>
      <c r="T509" s="228"/>
      <c r="U509" s="228"/>
      <c r="V509" s="228"/>
      <c r="AA509" s="228"/>
      <c r="AB509" s="228"/>
      <c r="AC509" s="228"/>
      <c r="AH509" s="228"/>
      <c r="AI509" s="228"/>
      <c r="AJ509" s="228"/>
    </row>
    <row r="510" spans="6:36" ht="13.5" customHeight="1">
      <c r="F510" s="228"/>
      <c r="G510" s="228"/>
      <c r="H510" s="228"/>
      <c r="M510" s="228"/>
      <c r="N510" s="228"/>
      <c r="O510" s="228"/>
      <c r="T510" s="228"/>
      <c r="U510" s="228"/>
      <c r="V510" s="228"/>
      <c r="AA510" s="228"/>
      <c r="AB510" s="228"/>
      <c r="AC510" s="228"/>
      <c r="AH510" s="228"/>
      <c r="AI510" s="228"/>
      <c r="AJ510" s="228"/>
    </row>
    <row r="511" spans="6:36" ht="13.5" customHeight="1">
      <c r="F511" s="228"/>
      <c r="G511" s="228"/>
      <c r="H511" s="228"/>
      <c r="M511" s="228"/>
      <c r="N511" s="228"/>
      <c r="O511" s="228"/>
      <c r="T511" s="228"/>
      <c r="U511" s="228"/>
      <c r="V511" s="228"/>
      <c r="AA511" s="228"/>
      <c r="AB511" s="228"/>
      <c r="AC511" s="228"/>
      <c r="AH511" s="228"/>
      <c r="AI511" s="228"/>
      <c r="AJ511" s="228"/>
    </row>
    <row r="512" spans="6:36" ht="13.5" customHeight="1">
      <c r="F512" s="228"/>
      <c r="G512" s="228"/>
      <c r="H512" s="228"/>
      <c r="M512" s="228"/>
      <c r="N512" s="228"/>
      <c r="O512" s="228"/>
      <c r="T512" s="228"/>
      <c r="U512" s="228"/>
      <c r="V512" s="228"/>
      <c r="AA512" s="228"/>
      <c r="AB512" s="228"/>
      <c r="AC512" s="228"/>
      <c r="AH512" s="228"/>
      <c r="AI512" s="228"/>
      <c r="AJ512" s="228"/>
    </row>
    <row r="513" spans="6:36" ht="13.5" customHeight="1">
      <c r="F513" s="228"/>
      <c r="G513" s="228"/>
      <c r="H513" s="228"/>
      <c r="M513" s="228"/>
      <c r="N513" s="228"/>
      <c r="O513" s="228"/>
      <c r="T513" s="228"/>
      <c r="U513" s="228"/>
      <c r="V513" s="228"/>
      <c r="AA513" s="228"/>
      <c r="AB513" s="228"/>
      <c r="AC513" s="228"/>
      <c r="AH513" s="228"/>
      <c r="AI513" s="228"/>
      <c r="AJ513" s="228"/>
    </row>
    <row r="514" spans="6:36" ht="13.5" customHeight="1">
      <c r="F514" s="228"/>
      <c r="G514" s="228"/>
      <c r="H514" s="228"/>
      <c r="M514" s="228"/>
      <c r="N514" s="228"/>
      <c r="O514" s="228"/>
      <c r="T514" s="228"/>
      <c r="U514" s="228"/>
      <c r="V514" s="228"/>
      <c r="AA514" s="228"/>
      <c r="AB514" s="228"/>
      <c r="AC514" s="228"/>
      <c r="AH514" s="228"/>
      <c r="AI514" s="228"/>
      <c r="AJ514" s="228"/>
    </row>
    <row r="515" spans="6:36" ht="13.5" customHeight="1">
      <c r="F515" s="228"/>
      <c r="G515" s="228"/>
      <c r="H515" s="228"/>
      <c r="M515" s="228"/>
      <c r="N515" s="228"/>
      <c r="O515" s="228"/>
      <c r="T515" s="228"/>
      <c r="U515" s="228"/>
      <c r="V515" s="228"/>
      <c r="AA515" s="228"/>
      <c r="AB515" s="228"/>
      <c r="AC515" s="228"/>
      <c r="AH515" s="228"/>
      <c r="AI515" s="228"/>
      <c r="AJ515" s="228"/>
    </row>
    <row r="516" spans="6:36" ht="13.5" customHeight="1">
      <c r="F516" s="228"/>
      <c r="G516" s="228"/>
      <c r="H516" s="228"/>
      <c r="M516" s="228"/>
      <c r="N516" s="228"/>
      <c r="O516" s="228"/>
      <c r="T516" s="228"/>
      <c r="U516" s="228"/>
      <c r="V516" s="228"/>
      <c r="AA516" s="228"/>
      <c r="AB516" s="228"/>
      <c r="AC516" s="228"/>
      <c r="AH516" s="228"/>
      <c r="AI516" s="228"/>
      <c r="AJ516" s="228"/>
    </row>
    <row r="517" spans="6:36" ht="13.5" customHeight="1">
      <c r="F517" s="228"/>
      <c r="G517" s="228"/>
      <c r="H517" s="228"/>
      <c r="M517" s="228"/>
      <c r="N517" s="228"/>
      <c r="O517" s="228"/>
      <c r="T517" s="228"/>
      <c r="U517" s="228"/>
      <c r="V517" s="228"/>
      <c r="AA517" s="228"/>
      <c r="AB517" s="228"/>
      <c r="AC517" s="228"/>
      <c r="AH517" s="228"/>
      <c r="AI517" s="228"/>
      <c r="AJ517" s="228"/>
    </row>
    <row r="518" spans="6:36" ht="13.5" customHeight="1">
      <c r="F518" s="228"/>
      <c r="G518" s="228"/>
      <c r="H518" s="228"/>
      <c r="M518" s="228"/>
      <c r="N518" s="228"/>
      <c r="O518" s="228"/>
      <c r="T518" s="228"/>
      <c r="U518" s="228"/>
      <c r="V518" s="228"/>
      <c r="AA518" s="228"/>
      <c r="AB518" s="228"/>
      <c r="AC518" s="228"/>
      <c r="AH518" s="228"/>
      <c r="AI518" s="228"/>
      <c r="AJ518" s="228"/>
    </row>
    <row r="519" spans="6:36" ht="13.5" customHeight="1">
      <c r="F519" s="228"/>
      <c r="G519" s="228"/>
      <c r="H519" s="228"/>
      <c r="M519" s="228"/>
      <c r="N519" s="228"/>
      <c r="O519" s="228"/>
      <c r="T519" s="228"/>
      <c r="U519" s="228"/>
      <c r="V519" s="228"/>
      <c r="AA519" s="228"/>
      <c r="AB519" s="228"/>
      <c r="AC519" s="228"/>
      <c r="AH519" s="228"/>
      <c r="AI519" s="228"/>
      <c r="AJ519" s="228"/>
    </row>
    <row r="520" spans="6:36" ht="13.5" customHeight="1">
      <c r="F520" s="228"/>
      <c r="G520" s="228"/>
      <c r="H520" s="228"/>
      <c r="M520" s="228"/>
      <c r="N520" s="228"/>
      <c r="O520" s="228"/>
      <c r="T520" s="228"/>
      <c r="U520" s="228"/>
      <c r="V520" s="228"/>
      <c r="AA520" s="228"/>
      <c r="AB520" s="228"/>
      <c r="AC520" s="228"/>
      <c r="AH520" s="228"/>
      <c r="AI520" s="228"/>
      <c r="AJ520" s="228"/>
    </row>
    <row r="521" spans="6:36" ht="13.5" customHeight="1">
      <c r="F521" s="228"/>
      <c r="G521" s="228"/>
      <c r="H521" s="228"/>
      <c r="M521" s="228"/>
      <c r="N521" s="228"/>
      <c r="O521" s="228"/>
      <c r="T521" s="228"/>
      <c r="U521" s="228"/>
      <c r="V521" s="228"/>
      <c r="AA521" s="228"/>
      <c r="AB521" s="228"/>
      <c r="AC521" s="228"/>
      <c r="AH521" s="228"/>
      <c r="AI521" s="228"/>
      <c r="AJ521" s="228"/>
    </row>
    <row r="522" spans="6:36" ht="13.5" customHeight="1">
      <c r="F522" s="228"/>
      <c r="G522" s="228"/>
      <c r="H522" s="228"/>
      <c r="M522" s="228"/>
      <c r="N522" s="228"/>
      <c r="O522" s="228"/>
      <c r="T522" s="228"/>
      <c r="U522" s="228"/>
      <c r="V522" s="228"/>
      <c r="AA522" s="228"/>
      <c r="AB522" s="228"/>
      <c r="AC522" s="228"/>
      <c r="AH522" s="228"/>
      <c r="AI522" s="228"/>
      <c r="AJ522" s="228"/>
    </row>
    <row r="523" spans="6:36" ht="13.5" customHeight="1">
      <c r="F523" s="228"/>
      <c r="G523" s="228"/>
      <c r="H523" s="228"/>
      <c r="M523" s="228"/>
      <c r="N523" s="228"/>
      <c r="O523" s="228"/>
      <c r="T523" s="228"/>
      <c r="U523" s="228"/>
      <c r="V523" s="228"/>
      <c r="AA523" s="228"/>
      <c r="AB523" s="228"/>
      <c r="AC523" s="228"/>
      <c r="AH523" s="228"/>
      <c r="AI523" s="228"/>
      <c r="AJ523" s="228"/>
    </row>
    <row r="524" spans="6:36" ht="13.5" customHeight="1">
      <c r="F524" s="228"/>
      <c r="G524" s="228"/>
      <c r="H524" s="228"/>
      <c r="M524" s="228"/>
      <c r="N524" s="228"/>
      <c r="O524" s="228"/>
      <c r="T524" s="228"/>
      <c r="U524" s="228"/>
      <c r="V524" s="228"/>
      <c r="AA524" s="228"/>
      <c r="AB524" s="228"/>
      <c r="AC524" s="228"/>
      <c r="AH524" s="228"/>
      <c r="AI524" s="228"/>
      <c r="AJ524" s="228"/>
    </row>
    <row r="525" spans="6:36" ht="13.5" customHeight="1">
      <c r="F525" s="228"/>
      <c r="G525" s="228"/>
      <c r="H525" s="228"/>
      <c r="M525" s="228"/>
      <c r="N525" s="228"/>
      <c r="O525" s="228"/>
      <c r="T525" s="228"/>
      <c r="U525" s="228"/>
      <c r="V525" s="228"/>
      <c r="AA525" s="228"/>
      <c r="AB525" s="228"/>
      <c r="AC525" s="228"/>
      <c r="AH525" s="228"/>
      <c r="AI525" s="228"/>
      <c r="AJ525" s="228"/>
    </row>
    <row r="526" spans="6:36" ht="13.5" customHeight="1">
      <c r="F526" s="228"/>
      <c r="G526" s="228"/>
      <c r="H526" s="228"/>
      <c r="M526" s="228"/>
      <c r="N526" s="228"/>
      <c r="O526" s="228"/>
      <c r="T526" s="228"/>
      <c r="U526" s="228"/>
      <c r="V526" s="228"/>
      <c r="AA526" s="228"/>
      <c r="AB526" s="228"/>
      <c r="AC526" s="228"/>
      <c r="AH526" s="228"/>
      <c r="AI526" s="228"/>
      <c r="AJ526" s="228"/>
    </row>
    <row r="527" spans="6:36" ht="13.5" customHeight="1">
      <c r="F527" s="228"/>
      <c r="G527" s="228"/>
      <c r="H527" s="228"/>
      <c r="M527" s="228"/>
      <c r="N527" s="228"/>
      <c r="O527" s="228"/>
      <c r="T527" s="228"/>
      <c r="U527" s="228"/>
      <c r="V527" s="228"/>
      <c r="AA527" s="228"/>
      <c r="AB527" s="228"/>
      <c r="AC527" s="228"/>
      <c r="AH527" s="228"/>
      <c r="AI527" s="228"/>
      <c r="AJ527" s="228"/>
    </row>
    <row r="528" spans="6:36" ht="13.5" customHeight="1">
      <c r="F528" s="228"/>
      <c r="G528" s="228"/>
      <c r="H528" s="228"/>
      <c r="M528" s="228"/>
      <c r="N528" s="228"/>
      <c r="O528" s="228"/>
      <c r="T528" s="228"/>
      <c r="U528" s="228"/>
      <c r="V528" s="228"/>
      <c r="AA528" s="228"/>
      <c r="AB528" s="228"/>
      <c r="AC528" s="228"/>
      <c r="AH528" s="228"/>
      <c r="AI528" s="228"/>
      <c r="AJ528" s="228"/>
    </row>
    <row r="529" spans="6:36" ht="13.5" customHeight="1">
      <c r="F529" s="228"/>
      <c r="G529" s="228"/>
      <c r="H529" s="228"/>
      <c r="M529" s="228"/>
      <c r="N529" s="228"/>
      <c r="O529" s="228"/>
      <c r="T529" s="228"/>
      <c r="U529" s="228"/>
      <c r="V529" s="228"/>
      <c r="AA529" s="228"/>
      <c r="AB529" s="228"/>
      <c r="AC529" s="228"/>
      <c r="AH529" s="228"/>
      <c r="AI529" s="228"/>
      <c r="AJ529" s="228"/>
    </row>
    <row r="530" spans="6:36" ht="13.5" customHeight="1">
      <c r="F530" s="228"/>
      <c r="G530" s="228"/>
      <c r="H530" s="228"/>
      <c r="M530" s="228"/>
      <c r="N530" s="228"/>
      <c r="O530" s="228"/>
      <c r="T530" s="228"/>
      <c r="U530" s="228"/>
      <c r="V530" s="228"/>
      <c r="AA530" s="228"/>
      <c r="AB530" s="228"/>
      <c r="AC530" s="228"/>
      <c r="AH530" s="228"/>
      <c r="AI530" s="228"/>
      <c r="AJ530" s="228"/>
    </row>
    <row r="531" spans="6:36" ht="13.5" customHeight="1">
      <c r="F531" s="228"/>
      <c r="G531" s="228"/>
      <c r="H531" s="228"/>
      <c r="M531" s="228"/>
      <c r="N531" s="228"/>
      <c r="O531" s="228"/>
      <c r="T531" s="228"/>
      <c r="U531" s="228"/>
      <c r="V531" s="228"/>
      <c r="AA531" s="228"/>
      <c r="AB531" s="228"/>
      <c r="AC531" s="228"/>
      <c r="AH531" s="228"/>
      <c r="AI531" s="228"/>
      <c r="AJ531" s="228"/>
    </row>
    <row r="532" spans="6:36" ht="13.5" customHeight="1">
      <c r="F532" s="228"/>
      <c r="G532" s="228"/>
      <c r="H532" s="228"/>
      <c r="M532" s="228"/>
      <c r="N532" s="228"/>
      <c r="O532" s="228"/>
      <c r="T532" s="228"/>
      <c r="U532" s="228"/>
      <c r="V532" s="228"/>
      <c r="AA532" s="228"/>
      <c r="AB532" s="228"/>
      <c r="AC532" s="228"/>
      <c r="AH532" s="228"/>
      <c r="AI532" s="228"/>
      <c r="AJ532" s="228"/>
    </row>
    <row r="533" spans="6:36" ht="13.5" customHeight="1">
      <c r="F533" s="228"/>
      <c r="G533" s="228"/>
      <c r="H533" s="228"/>
      <c r="M533" s="228"/>
      <c r="N533" s="228"/>
      <c r="O533" s="228"/>
      <c r="T533" s="228"/>
      <c r="U533" s="228"/>
      <c r="V533" s="228"/>
      <c r="AA533" s="228"/>
      <c r="AB533" s="228"/>
      <c r="AC533" s="228"/>
      <c r="AH533" s="228"/>
      <c r="AI533" s="228"/>
      <c r="AJ533" s="228"/>
    </row>
    <row r="534" spans="6:36" ht="13.5" customHeight="1">
      <c r="F534" s="228"/>
      <c r="G534" s="228"/>
      <c r="H534" s="228"/>
      <c r="M534" s="228"/>
      <c r="N534" s="228"/>
      <c r="O534" s="228"/>
      <c r="T534" s="228"/>
      <c r="U534" s="228"/>
      <c r="V534" s="228"/>
      <c r="AA534" s="228"/>
      <c r="AB534" s="228"/>
      <c r="AC534" s="228"/>
      <c r="AH534" s="228"/>
      <c r="AI534" s="228"/>
      <c r="AJ534" s="228"/>
    </row>
    <row r="535" spans="6:36" ht="13.5" customHeight="1">
      <c r="F535" s="228"/>
      <c r="G535" s="228"/>
      <c r="H535" s="228"/>
      <c r="M535" s="228"/>
      <c r="N535" s="228"/>
      <c r="O535" s="228"/>
      <c r="T535" s="228"/>
      <c r="U535" s="228"/>
      <c r="V535" s="228"/>
      <c r="AA535" s="228"/>
      <c r="AB535" s="228"/>
      <c r="AC535" s="228"/>
      <c r="AH535" s="228"/>
      <c r="AI535" s="228"/>
      <c r="AJ535" s="228"/>
    </row>
    <row r="536" spans="6:36" ht="13.5" customHeight="1">
      <c r="F536" s="228"/>
      <c r="G536" s="228"/>
      <c r="H536" s="228"/>
      <c r="M536" s="228"/>
      <c r="N536" s="228"/>
      <c r="O536" s="228"/>
      <c r="T536" s="228"/>
      <c r="U536" s="228"/>
      <c r="V536" s="228"/>
      <c r="AA536" s="228"/>
      <c r="AB536" s="228"/>
      <c r="AC536" s="228"/>
      <c r="AH536" s="228"/>
      <c r="AI536" s="228"/>
      <c r="AJ536" s="228"/>
    </row>
    <row r="537" spans="6:36" ht="13.5" customHeight="1">
      <c r="F537" s="228"/>
      <c r="G537" s="228"/>
      <c r="H537" s="228"/>
      <c r="M537" s="228"/>
      <c r="N537" s="228"/>
      <c r="O537" s="228"/>
      <c r="T537" s="228"/>
      <c r="U537" s="228"/>
      <c r="V537" s="228"/>
      <c r="AA537" s="228"/>
      <c r="AB537" s="228"/>
      <c r="AC537" s="228"/>
      <c r="AH537" s="228"/>
      <c r="AI537" s="228"/>
      <c r="AJ537" s="228"/>
    </row>
    <row r="538" spans="6:36" ht="13.5" customHeight="1">
      <c r="F538" s="228"/>
      <c r="G538" s="228"/>
      <c r="H538" s="228"/>
      <c r="M538" s="228"/>
      <c r="N538" s="228"/>
      <c r="O538" s="228"/>
      <c r="T538" s="228"/>
      <c r="U538" s="228"/>
      <c r="V538" s="228"/>
      <c r="AA538" s="228"/>
      <c r="AB538" s="228"/>
      <c r="AC538" s="228"/>
      <c r="AH538" s="228"/>
      <c r="AI538" s="228"/>
      <c r="AJ538" s="228"/>
    </row>
    <row r="539" spans="6:36" ht="13.5" customHeight="1">
      <c r="F539" s="228"/>
      <c r="G539" s="228"/>
      <c r="H539" s="228"/>
      <c r="M539" s="228"/>
      <c r="N539" s="228"/>
      <c r="O539" s="228"/>
      <c r="T539" s="228"/>
      <c r="U539" s="228"/>
      <c r="V539" s="228"/>
      <c r="AA539" s="228"/>
      <c r="AB539" s="228"/>
      <c r="AC539" s="228"/>
      <c r="AH539" s="228"/>
      <c r="AI539" s="228"/>
      <c r="AJ539" s="228"/>
    </row>
    <row r="540" spans="6:36" ht="13.5" customHeight="1">
      <c r="F540" s="228"/>
      <c r="G540" s="228"/>
      <c r="H540" s="228"/>
      <c r="M540" s="228"/>
      <c r="N540" s="228"/>
      <c r="O540" s="228"/>
      <c r="T540" s="228"/>
      <c r="U540" s="228"/>
      <c r="V540" s="228"/>
      <c r="AA540" s="228"/>
      <c r="AB540" s="228"/>
      <c r="AC540" s="228"/>
      <c r="AH540" s="228"/>
      <c r="AI540" s="228"/>
      <c r="AJ540" s="228"/>
    </row>
    <row r="541" spans="6:36" ht="13.5" customHeight="1">
      <c r="F541" s="228"/>
      <c r="G541" s="228"/>
      <c r="H541" s="228"/>
      <c r="M541" s="228"/>
      <c r="N541" s="228"/>
      <c r="O541" s="228"/>
      <c r="T541" s="228"/>
      <c r="U541" s="228"/>
      <c r="V541" s="228"/>
      <c r="AA541" s="228"/>
      <c r="AB541" s="228"/>
      <c r="AC541" s="228"/>
      <c r="AH541" s="228"/>
      <c r="AI541" s="228"/>
      <c r="AJ541" s="228"/>
    </row>
    <row r="542" spans="6:36" ht="13.5" customHeight="1">
      <c r="F542" s="228"/>
      <c r="G542" s="228"/>
      <c r="H542" s="228"/>
      <c r="M542" s="228"/>
      <c r="N542" s="228"/>
      <c r="O542" s="228"/>
      <c r="T542" s="228"/>
      <c r="U542" s="228"/>
      <c r="V542" s="228"/>
      <c r="AA542" s="228"/>
      <c r="AB542" s="228"/>
      <c r="AC542" s="228"/>
      <c r="AH542" s="228"/>
      <c r="AI542" s="228"/>
      <c r="AJ542" s="228"/>
    </row>
    <row r="543" spans="6:36" ht="13.5" customHeight="1">
      <c r="F543" s="228"/>
      <c r="G543" s="228"/>
      <c r="H543" s="228"/>
      <c r="M543" s="228"/>
      <c r="N543" s="228"/>
      <c r="O543" s="228"/>
      <c r="T543" s="228"/>
      <c r="U543" s="228"/>
      <c r="V543" s="228"/>
      <c r="AA543" s="228"/>
      <c r="AB543" s="228"/>
      <c r="AC543" s="228"/>
      <c r="AH543" s="228"/>
      <c r="AI543" s="228"/>
      <c r="AJ543" s="228"/>
    </row>
    <row r="544" spans="6:36" ht="13.5" customHeight="1">
      <c r="F544" s="228"/>
      <c r="G544" s="228"/>
      <c r="H544" s="228"/>
      <c r="M544" s="228"/>
      <c r="N544" s="228"/>
      <c r="O544" s="228"/>
      <c r="T544" s="228"/>
      <c r="U544" s="228"/>
      <c r="V544" s="228"/>
      <c r="AA544" s="228"/>
      <c r="AB544" s="228"/>
      <c r="AC544" s="228"/>
      <c r="AH544" s="228"/>
      <c r="AI544" s="228"/>
      <c r="AJ544" s="228"/>
    </row>
    <row r="545" spans="6:36" ht="13.5" customHeight="1">
      <c r="F545" s="228"/>
      <c r="G545" s="228"/>
      <c r="H545" s="228"/>
      <c r="M545" s="228"/>
      <c r="N545" s="228"/>
      <c r="O545" s="228"/>
      <c r="T545" s="228"/>
      <c r="U545" s="228"/>
      <c r="V545" s="228"/>
      <c r="AA545" s="228"/>
      <c r="AB545" s="228"/>
      <c r="AC545" s="228"/>
      <c r="AH545" s="228"/>
      <c r="AI545" s="228"/>
      <c r="AJ545" s="228"/>
    </row>
    <row r="546" spans="6:36" ht="13.5" customHeight="1">
      <c r="F546" s="228"/>
      <c r="G546" s="228"/>
      <c r="H546" s="228"/>
      <c r="M546" s="228"/>
      <c r="N546" s="228"/>
      <c r="O546" s="228"/>
      <c r="T546" s="228"/>
      <c r="U546" s="228"/>
      <c r="V546" s="228"/>
      <c r="AA546" s="228"/>
      <c r="AB546" s="228"/>
      <c r="AC546" s="228"/>
      <c r="AH546" s="228"/>
      <c r="AI546" s="228"/>
      <c r="AJ546" s="228"/>
    </row>
    <row r="547" spans="6:36" ht="13.5" customHeight="1">
      <c r="F547" s="228"/>
      <c r="G547" s="228"/>
      <c r="H547" s="228"/>
      <c r="M547" s="228"/>
      <c r="N547" s="228"/>
      <c r="O547" s="228"/>
      <c r="T547" s="228"/>
      <c r="U547" s="228"/>
      <c r="V547" s="228"/>
      <c r="AA547" s="228"/>
      <c r="AB547" s="228"/>
      <c r="AC547" s="228"/>
      <c r="AH547" s="228"/>
      <c r="AI547" s="228"/>
      <c r="AJ547" s="228"/>
    </row>
    <row r="548" spans="6:36" ht="13.5" customHeight="1">
      <c r="F548" s="228"/>
      <c r="G548" s="228"/>
      <c r="H548" s="228"/>
      <c r="M548" s="228"/>
      <c r="N548" s="228"/>
      <c r="O548" s="228"/>
      <c r="T548" s="228"/>
      <c r="U548" s="228"/>
      <c r="V548" s="228"/>
      <c r="AA548" s="228"/>
      <c r="AB548" s="228"/>
      <c r="AC548" s="228"/>
      <c r="AH548" s="228"/>
      <c r="AI548" s="228"/>
      <c r="AJ548" s="228"/>
    </row>
    <row r="549" spans="6:36" ht="13.5" customHeight="1">
      <c r="F549" s="228"/>
      <c r="G549" s="228"/>
      <c r="H549" s="228"/>
      <c r="M549" s="228"/>
      <c r="N549" s="228"/>
      <c r="O549" s="228"/>
      <c r="T549" s="228"/>
      <c r="U549" s="228"/>
      <c r="V549" s="228"/>
      <c r="AA549" s="228"/>
      <c r="AB549" s="228"/>
      <c r="AC549" s="228"/>
      <c r="AH549" s="228"/>
      <c r="AI549" s="228"/>
      <c r="AJ549" s="228"/>
    </row>
    <row r="550" spans="6:36" ht="13.5" customHeight="1">
      <c r="F550" s="228"/>
      <c r="G550" s="228"/>
      <c r="H550" s="228"/>
      <c r="M550" s="228"/>
      <c r="N550" s="228"/>
      <c r="O550" s="228"/>
      <c r="T550" s="228"/>
      <c r="U550" s="228"/>
      <c r="V550" s="228"/>
      <c r="AA550" s="228"/>
      <c r="AB550" s="228"/>
      <c r="AC550" s="228"/>
      <c r="AH550" s="228"/>
      <c r="AI550" s="228"/>
      <c r="AJ550" s="228"/>
    </row>
    <row r="551" spans="6:36" ht="13.5" customHeight="1">
      <c r="F551" s="228"/>
      <c r="G551" s="228"/>
      <c r="H551" s="228"/>
      <c r="M551" s="228"/>
      <c r="N551" s="228"/>
      <c r="O551" s="228"/>
      <c r="T551" s="228"/>
      <c r="U551" s="228"/>
      <c r="V551" s="228"/>
      <c r="AA551" s="228"/>
      <c r="AB551" s="228"/>
      <c r="AC551" s="228"/>
      <c r="AH551" s="228"/>
      <c r="AI551" s="228"/>
      <c r="AJ551" s="228"/>
    </row>
    <row r="552" spans="6:36" ht="13.5" customHeight="1">
      <c r="F552" s="228"/>
      <c r="G552" s="228"/>
      <c r="H552" s="228"/>
      <c r="M552" s="228"/>
      <c r="N552" s="228"/>
      <c r="O552" s="228"/>
      <c r="T552" s="228"/>
      <c r="U552" s="228"/>
      <c r="V552" s="228"/>
      <c r="AA552" s="228"/>
      <c r="AB552" s="228"/>
      <c r="AC552" s="228"/>
      <c r="AH552" s="228"/>
      <c r="AI552" s="228"/>
      <c r="AJ552" s="228"/>
    </row>
    <row r="553" spans="6:36" ht="13.5" customHeight="1">
      <c r="F553" s="228"/>
      <c r="G553" s="228"/>
      <c r="H553" s="228"/>
      <c r="M553" s="228"/>
      <c r="N553" s="228"/>
      <c r="O553" s="228"/>
      <c r="T553" s="228"/>
      <c r="U553" s="228"/>
      <c r="V553" s="228"/>
      <c r="AA553" s="228"/>
      <c r="AB553" s="228"/>
      <c r="AC553" s="228"/>
      <c r="AH553" s="228"/>
      <c r="AI553" s="228"/>
      <c r="AJ553" s="228"/>
    </row>
    <row r="554" spans="6:36" ht="13.5" customHeight="1">
      <c r="F554" s="228"/>
      <c r="G554" s="228"/>
      <c r="H554" s="228"/>
      <c r="M554" s="228"/>
      <c r="N554" s="228"/>
      <c r="O554" s="228"/>
      <c r="T554" s="228"/>
      <c r="U554" s="228"/>
      <c r="V554" s="228"/>
      <c r="AA554" s="228"/>
      <c r="AB554" s="228"/>
      <c r="AC554" s="228"/>
      <c r="AH554" s="228"/>
      <c r="AI554" s="228"/>
      <c r="AJ554" s="228"/>
    </row>
    <row r="555" spans="6:36" ht="13.5" customHeight="1">
      <c r="F555" s="228"/>
      <c r="G555" s="228"/>
      <c r="H555" s="228"/>
      <c r="M555" s="228"/>
      <c r="N555" s="228"/>
      <c r="O555" s="228"/>
      <c r="T555" s="228"/>
      <c r="U555" s="228"/>
      <c r="V555" s="228"/>
      <c r="AA555" s="228"/>
      <c r="AB555" s="228"/>
      <c r="AC555" s="228"/>
      <c r="AH555" s="228"/>
      <c r="AI555" s="228"/>
      <c r="AJ555" s="228"/>
    </row>
    <row r="556" spans="6:36" ht="13.5" customHeight="1">
      <c r="F556" s="228"/>
      <c r="G556" s="228"/>
      <c r="H556" s="228"/>
      <c r="M556" s="228"/>
      <c r="N556" s="228"/>
      <c r="O556" s="228"/>
      <c r="T556" s="228"/>
      <c r="U556" s="228"/>
      <c r="V556" s="228"/>
      <c r="AA556" s="228"/>
      <c r="AB556" s="228"/>
      <c r="AC556" s="228"/>
      <c r="AH556" s="228"/>
      <c r="AI556" s="228"/>
      <c r="AJ556" s="228"/>
    </row>
    <row r="557" spans="6:36" ht="13.5" customHeight="1">
      <c r="F557" s="228"/>
      <c r="G557" s="228"/>
      <c r="H557" s="228"/>
      <c r="M557" s="228"/>
      <c r="N557" s="228"/>
      <c r="O557" s="228"/>
      <c r="T557" s="228"/>
      <c r="U557" s="228"/>
      <c r="V557" s="228"/>
      <c r="AA557" s="228"/>
      <c r="AB557" s="228"/>
      <c r="AC557" s="228"/>
      <c r="AH557" s="228"/>
      <c r="AI557" s="228"/>
      <c r="AJ557" s="228"/>
    </row>
    <row r="558" spans="6:36" ht="13.5" customHeight="1">
      <c r="F558" s="228"/>
      <c r="G558" s="228"/>
      <c r="H558" s="228"/>
      <c r="M558" s="228"/>
      <c r="N558" s="228"/>
      <c r="O558" s="228"/>
      <c r="T558" s="228"/>
      <c r="U558" s="228"/>
      <c r="V558" s="228"/>
      <c r="AA558" s="228"/>
      <c r="AB558" s="228"/>
      <c r="AC558" s="228"/>
      <c r="AH558" s="228"/>
      <c r="AI558" s="228"/>
      <c r="AJ558" s="228"/>
    </row>
    <row r="559" spans="6:36" ht="13.5" customHeight="1">
      <c r="F559" s="228"/>
      <c r="G559" s="228"/>
      <c r="H559" s="228"/>
      <c r="M559" s="228"/>
      <c r="N559" s="228"/>
      <c r="O559" s="228"/>
      <c r="T559" s="228"/>
      <c r="U559" s="228"/>
      <c r="V559" s="228"/>
      <c r="AA559" s="228"/>
      <c r="AB559" s="228"/>
      <c r="AC559" s="228"/>
      <c r="AH559" s="228"/>
      <c r="AI559" s="228"/>
      <c r="AJ559" s="228"/>
    </row>
    <row r="560" spans="6:36" ht="13.5" customHeight="1">
      <c r="F560" s="228"/>
      <c r="G560" s="228"/>
      <c r="H560" s="228"/>
      <c r="M560" s="228"/>
      <c r="N560" s="228"/>
      <c r="O560" s="228"/>
      <c r="T560" s="228"/>
      <c r="U560" s="228"/>
      <c r="V560" s="228"/>
      <c r="AA560" s="228"/>
      <c r="AB560" s="228"/>
      <c r="AC560" s="228"/>
      <c r="AH560" s="228"/>
      <c r="AI560" s="228"/>
      <c r="AJ560" s="228"/>
    </row>
    <row r="561" spans="6:36" ht="13.5" customHeight="1">
      <c r="F561" s="228"/>
      <c r="G561" s="228"/>
      <c r="H561" s="228"/>
      <c r="M561" s="228"/>
      <c r="N561" s="228"/>
      <c r="O561" s="228"/>
      <c r="T561" s="228"/>
      <c r="U561" s="228"/>
      <c r="V561" s="228"/>
      <c r="AA561" s="228"/>
      <c r="AB561" s="228"/>
      <c r="AC561" s="228"/>
      <c r="AH561" s="228"/>
      <c r="AI561" s="228"/>
      <c r="AJ561" s="228"/>
    </row>
    <row r="562" spans="6:36" ht="13.5" customHeight="1">
      <c r="F562" s="228"/>
      <c r="G562" s="228"/>
      <c r="H562" s="228"/>
      <c r="M562" s="228"/>
      <c r="N562" s="228"/>
      <c r="O562" s="228"/>
      <c r="T562" s="228"/>
      <c r="U562" s="228"/>
      <c r="V562" s="228"/>
      <c r="AA562" s="228"/>
      <c r="AB562" s="228"/>
      <c r="AC562" s="228"/>
      <c r="AH562" s="228"/>
      <c r="AI562" s="228"/>
      <c r="AJ562" s="228"/>
    </row>
    <row r="563" spans="6:36" ht="13.5" customHeight="1">
      <c r="F563" s="228"/>
      <c r="G563" s="228"/>
      <c r="H563" s="228"/>
      <c r="M563" s="228"/>
      <c r="N563" s="228"/>
      <c r="O563" s="228"/>
      <c r="T563" s="228"/>
      <c r="U563" s="228"/>
      <c r="V563" s="228"/>
      <c r="AA563" s="228"/>
      <c r="AB563" s="228"/>
      <c r="AC563" s="228"/>
      <c r="AH563" s="228"/>
      <c r="AI563" s="228"/>
      <c r="AJ563" s="228"/>
    </row>
    <row r="564" spans="6:36" ht="13.5" customHeight="1">
      <c r="F564" s="228"/>
      <c r="G564" s="228"/>
      <c r="H564" s="228"/>
      <c r="M564" s="228"/>
      <c r="N564" s="228"/>
      <c r="O564" s="228"/>
      <c r="T564" s="228"/>
      <c r="U564" s="228"/>
      <c r="V564" s="228"/>
      <c r="AA564" s="228"/>
      <c r="AB564" s="228"/>
      <c r="AC564" s="228"/>
      <c r="AH564" s="228"/>
      <c r="AI564" s="228"/>
      <c r="AJ564" s="228"/>
    </row>
    <row r="565" spans="6:36" ht="13.5" customHeight="1">
      <c r="F565" s="228"/>
      <c r="G565" s="228"/>
      <c r="H565" s="228"/>
      <c r="M565" s="228"/>
      <c r="N565" s="228"/>
      <c r="O565" s="228"/>
      <c r="T565" s="228"/>
      <c r="U565" s="228"/>
      <c r="V565" s="228"/>
      <c r="AA565" s="228"/>
      <c r="AB565" s="228"/>
      <c r="AC565" s="228"/>
      <c r="AH565" s="228"/>
      <c r="AI565" s="228"/>
      <c r="AJ565" s="228"/>
    </row>
    <row r="566" spans="6:36" ht="13.5" customHeight="1">
      <c r="F566" s="228"/>
      <c r="G566" s="228"/>
      <c r="H566" s="228"/>
      <c r="M566" s="228"/>
      <c r="N566" s="228"/>
      <c r="O566" s="228"/>
      <c r="T566" s="228"/>
      <c r="U566" s="228"/>
      <c r="V566" s="228"/>
      <c r="AA566" s="228"/>
      <c r="AB566" s="228"/>
      <c r="AC566" s="228"/>
      <c r="AH566" s="228"/>
      <c r="AI566" s="228"/>
      <c r="AJ566" s="228"/>
    </row>
    <row r="567" spans="6:36" ht="13.5" customHeight="1">
      <c r="F567" s="228"/>
      <c r="G567" s="228"/>
      <c r="H567" s="228"/>
      <c r="M567" s="228"/>
      <c r="N567" s="228"/>
      <c r="O567" s="228"/>
      <c r="T567" s="228"/>
      <c r="U567" s="228"/>
      <c r="V567" s="228"/>
      <c r="AA567" s="228"/>
      <c r="AB567" s="228"/>
      <c r="AC567" s="228"/>
      <c r="AH567" s="228"/>
      <c r="AI567" s="228"/>
      <c r="AJ567" s="228"/>
    </row>
    <row r="568" spans="6:36" ht="13.5" customHeight="1">
      <c r="F568" s="228"/>
      <c r="G568" s="228"/>
      <c r="H568" s="228"/>
      <c r="M568" s="228"/>
      <c r="N568" s="228"/>
      <c r="O568" s="228"/>
      <c r="T568" s="228"/>
      <c r="U568" s="228"/>
      <c r="V568" s="228"/>
      <c r="AA568" s="228"/>
      <c r="AB568" s="228"/>
      <c r="AC568" s="228"/>
      <c r="AH568" s="228"/>
      <c r="AI568" s="228"/>
      <c r="AJ568" s="228"/>
    </row>
    <row r="569" spans="6:36" ht="13.5" customHeight="1">
      <c r="F569" s="228"/>
      <c r="G569" s="228"/>
      <c r="H569" s="228"/>
      <c r="M569" s="228"/>
      <c r="N569" s="228"/>
      <c r="O569" s="228"/>
      <c r="T569" s="228"/>
      <c r="U569" s="228"/>
      <c r="V569" s="228"/>
      <c r="AA569" s="228"/>
      <c r="AB569" s="228"/>
      <c r="AC569" s="228"/>
      <c r="AH569" s="228"/>
      <c r="AI569" s="228"/>
      <c r="AJ569" s="228"/>
    </row>
    <row r="570" spans="6:36" ht="13.5" customHeight="1">
      <c r="F570" s="228"/>
      <c r="G570" s="228"/>
      <c r="H570" s="228"/>
      <c r="M570" s="228"/>
      <c r="N570" s="228"/>
      <c r="O570" s="228"/>
      <c r="T570" s="228"/>
      <c r="U570" s="228"/>
      <c r="V570" s="228"/>
      <c r="AA570" s="228"/>
      <c r="AB570" s="228"/>
      <c r="AC570" s="228"/>
      <c r="AH570" s="228"/>
      <c r="AI570" s="228"/>
      <c r="AJ570" s="228"/>
    </row>
    <row r="571" spans="6:36" ht="13.5" customHeight="1">
      <c r="F571" s="228"/>
      <c r="G571" s="228"/>
      <c r="H571" s="228"/>
      <c r="M571" s="228"/>
      <c r="N571" s="228"/>
      <c r="O571" s="228"/>
      <c r="T571" s="228"/>
      <c r="U571" s="228"/>
      <c r="V571" s="228"/>
      <c r="AA571" s="228"/>
      <c r="AB571" s="228"/>
      <c r="AC571" s="228"/>
      <c r="AH571" s="228"/>
      <c r="AI571" s="228"/>
      <c r="AJ571" s="228"/>
    </row>
    <row r="572" spans="6:36" ht="13.5" customHeight="1">
      <c r="F572" s="228"/>
      <c r="G572" s="228"/>
      <c r="H572" s="228"/>
      <c r="M572" s="228"/>
      <c r="N572" s="228"/>
      <c r="O572" s="228"/>
      <c r="T572" s="228"/>
      <c r="U572" s="228"/>
      <c r="V572" s="228"/>
      <c r="AA572" s="228"/>
      <c r="AB572" s="228"/>
      <c r="AC572" s="228"/>
      <c r="AH572" s="228"/>
      <c r="AI572" s="228"/>
      <c r="AJ572" s="228"/>
    </row>
    <row r="573" spans="6:36" ht="13.5" customHeight="1">
      <c r="F573" s="228"/>
      <c r="G573" s="228"/>
      <c r="H573" s="228"/>
      <c r="M573" s="228"/>
      <c r="N573" s="228"/>
      <c r="O573" s="228"/>
      <c r="T573" s="228"/>
      <c r="U573" s="228"/>
      <c r="V573" s="228"/>
      <c r="AA573" s="228"/>
      <c r="AB573" s="228"/>
      <c r="AC573" s="228"/>
      <c r="AH573" s="228"/>
      <c r="AI573" s="228"/>
      <c r="AJ573" s="228"/>
    </row>
    <row r="574" spans="6:36" ht="13.5" customHeight="1">
      <c r="F574" s="228"/>
      <c r="G574" s="228"/>
      <c r="H574" s="228"/>
      <c r="M574" s="228"/>
      <c r="N574" s="228"/>
      <c r="O574" s="228"/>
      <c r="T574" s="228"/>
      <c r="U574" s="228"/>
      <c r="V574" s="228"/>
      <c r="AA574" s="228"/>
      <c r="AB574" s="228"/>
      <c r="AC574" s="228"/>
      <c r="AH574" s="228"/>
      <c r="AI574" s="228"/>
      <c r="AJ574" s="228"/>
    </row>
    <row r="575" spans="6:36" ht="13.5" customHeight="1">
      <c r="F575" s="228"/>
      <c r="G575" s="228"/>
      <c r="H575" s="228"/>
      <c r="M575" s="228"/>
      <c r="N575" s="228"/>
      <c r="O575" s="228"/>
      <c r="T575" s="228"/>
      <c r="U575" s="228"/>
      <c r="V575" s="228"/>
      <c r="AA575" s="228"/>
      <c r="AB575" s="228"/>
      <c r="AC575" s="228"/>
      <c r="AH575" s="228"/>
      <c r="AI575" s="228"/>
      <c r="AJ575" s="228"/>
    </row>
    <row r="576" spans="6:36" ht="13.5" customHeight="1">
      <c r="F576" s="228"/>
      <c r="G576" s="228"/>
      <c r="H576" s="228"/>
      <c r="M576" s="228"/>
      <c r="N576" s="228"/>
      <c r="O576" s="228"/>
      <c r="T576" s="228"/>
      <c r="U576" s="228"/>
      <c r="V576" s="228"/>
      <c r="AA576" s="228"/>
      <c r="AB576" s="228"/>
      <c r="AC576" s="228"/>
      <c r="AH576" s="228"/>
      <c r="AI576" s="228"/>
      <c r="AJ576" s="228"/>
    </row>
    <row r="577" spans="6:36" ht="13.5" customHeight="1">
      <c r="F577" s="228"/>
      <c r="G577" s="228"/>
      <c r="H577" s="228"/>
      <c r="M577" s="228"/>
      <c r="N577" s="228"/>
      <c r="O577" s="228"/>
      <c r="T577" s="228"/>
      <c r="U577" s="228"/>
      <c r="V577" s="228"/>
      <c r="AA577" s="228"/>
      <c r="AB577" s="228"/>
      <c r="AC577" s="228"/>
      <c r="AH577" s="228"/>
      <c r="AI577" s="228"/>
      <c r="AJ577" s="228"/>
    </row>
    <row r="578" spans="6:36" ht="13.5" customHeight="1">
      <c r="F578" s="228"/>
      <c r="G578" s="228"/>
      <c r="H578" s="228"/>
      <c r="M578" s="228"/>
      <c r="N578" s="228"/>
      <c r="O578" s="228"/>
      <c r="T578" s="228"/>
      <c r="U578" s="228"/>
      <c r="V578" s="228"/>
      <c r="AA578" s="228"/>
      <c r="AB578" s="228"/>
      <c r="AC578" s="228"/>
      <c r="AH578" s="228"/>
      <c r="AI578" s="228"/>
      <c r="AJ578" s="228"/>
    </row>
    <row r="579" spans="6:36" ht="13.5" customHeight="1">
      <c r="F579" s="228"/>
      <c r="G579" s="228"/>
      <c r="H579" s="228"/>
      <c r="M579" s="228"/>
      <c r="N579" s="228"/>
      <c r="O579" s="228"/>
      <c r="T579" s="228"/>
      <c r="U579" s="228"/>
      <c r="V579" s="228"/>
      <c r="AA579" s="228"/>
      <c r="AB579" s="228"/>
      <c r="AC579" s="228"/>
      <c r="AH579" s="228"/>
      <c r="AI579" s="228"/>
      <c r="AJ579" s="228"/>
    </row>
    <row r="580" spans="6:36" ht="13.5" customHeight="1">
      <c r="F580" s="228"/>
      <c r="G580" s="228"/>
      <c r="H580" s="228"/>
      <c r="M580" s="228"/>
      <c r="N580" s="228"/>
      <c r="O580" s="228"/>
      <c r="T580" s="228"/>
      <c r="U580" s="228"/>
      <c r="V580" s="228"/>
      <c r="AA580" s="228"/>
      <c r="AB580" s="228"/>
      <c r="AC580" s="228"/>
      <c r="AH580" s="228"/>
      <c r="AI580" s="228"/>
      <c r="AJ580" s="228"/>
    </row>
    <row r="581" spans="6:36" ht="13.5" customHeight="1">
      <c r="F581" s="228"/>
      <c r="G581" s="228"/>
      <c r="H581" s="228"/>
      <c r="M581" s="228"/>
      <c r="N581" s="228"/>
      <c r="O581" s="228"/>
      <c r="T581" s="228"/>
      <c r="U581" s="228"/>
      <c r="V581" s="228"/>
      <c r="AA581" s="228"/>
      <c r="AB581" s="228"/>
      <c r="AC581" s="228"/>
      <c r="AH581" s="228"/>
      <c r="AI581" s="228"/>
      <c r="AJ581" s="228"/>
    </row>
    <row r="582" spans="6:36" ht="13.5" customHeight="1">
      <c r="F582" s="228"/>
      <c r="G582" s="228"/>
      <c r="H582" s="228"/>
      <c r="M582" s="228"/>
      <c r="N582" s="228"/>
      <c r="O582" s="228"/>
      <c r="T582" s="228"/>
      <c r="U582" s="228"/>
      <c r="V582" s="228"/>
      <c r="AA582" s="228"/>
      <c r="AB582" s="228"/>
      <c r="AC582" s="228"/>
      <c r="AH582" s="228"/>
      <c r="AI582" s="228"/>
      <c r="AJ582" s="228"/>
    </row>
    <row r="583" spans="6:36" ht="13.5" customHeight="1">
      <c r="F583" s="228"/>
      <c r="G583" s="228"/>
      <c r="H583" s="228"/>
      <c r="M583" s="228"/>
      <c r="N583" s="228"/>
      <c r="O583" s="228"/>
      <c r="T583" s="228"/>
      <c r="U583" s="228"/>
      <c r="V583" s="228"/>
      <c r="AA583" s="228"/>
      <c r="AB583" s="228"/>
      <c r="AC583" s="228"/>
      <c r="AH583" s="228"/>
      <c r="AI583" s="228"/>
      <c r="AJ583" s="228"/>
    </row>
    <row r="584" spans="6:36" ht="13.5" customHeight="1">
      <c r="F584" s="228"/>
      <c r="G584" s="228"/>
      <c r="H584" s="228"/>
      <c r="M584" s="228"/>
      <c r="N584" s="228"/>
      <c r="O584" s="228"/>
      <c r="T584" s="228"/>
      <c r="U584" s="228"/>
      <c r="V584" s="228"/>
      <c r="AA584" s="228"/>
      <c r="AB584" s="228"/>
      <c r="AC584" s="228"/>
      <c r="AH584" s="228"/>
      <c r="AI584" s="228"/>
      <c r="AJ584" s="228"/>
    </row>
    <row r="585" spans="6:36" ht="13.5" customHeight="1">
      <c r="F585" s="228"/>
      <c r="G585" s="228"/>
      <c r="H585" s="228"/>
      <c r="M585" s="228"/>
      <c r="N585" s="228"/>
      <c r="O585" s="228"/>
      <c r="T585" s="228"/>
      <c r="U585" s="228"/>
      <c r="V585" s="228"/>
      <c r="AA585" s="228"/>
      <c r="AB585" s="228"/>
      <c r="AC585" s="228"/>
      <c r="AH585" s="228"/>
      <c r="AI585" s="228"/>
      <c r="AJ585" s="228"/>
    </row>
    <row r="586" spans="6:36" ht="13.5" customHeight="1">
      <c r="F586" s="228"/>
      <c r="G586" s="228"/>
      <c r="H586" s="228"/>
      <c r="M586" s="228"/>
      <c r="N586" s="228"/>
      <c r="O586" s="228"/>
      <c r="T586" s="228"/>
      <c r="U586" s="228"/>
      <c r="V586" s="228"/>
      <c r="AA586" s="228"/>
      <c r="AB586" s="228"/>
      <c r="AC586" s="228"/>
      <c r="AH586" s="228"/>
      <c r="AI586" s="228"/>
      <c r="AJ586" s="228"/>
    </row>
    <row r="587" spans="6:36" ht="13.5" customHeight="1">
      <c r="F587" s="228"/>
      <c r="G587" s="228"/>
      <c r="H587" s="228"/>
      <c r="M587" s="228"/>
      <c r="N587" s="228"/>
      <c r="O587" s="228"/>
      <c r="T587" s="228"/>
      <c r="U587" s="228"/>
      <c r="V587" s="228"/>
      <c r="AA587" s="228"/>
      <c r="AB587" s="228"/>
      <c r="AC587" s="228"/>
      <c r="AH587" s="228"/>
      <c r="AI587" s="228"/>
      <c r="AJ587" s="228"/>
    </row>
    <row r="588" spans="6:36" ht="13.5" customHeight="1">
      <c r="F588" s="228"/>
      <c r="G588" s="228"/>
      <c r="H588" s="228"/>
      <c r="M588" s="228"/>
      <c r="N588" s="228"/>
      <c r="O588" s="228"/>
      <c r="T588" s="228"/>
      <c r="U588" s="228"/>
      <c r="V588" s="228"/>
      <c r="AA588" s="228"/>
      <c r="AB588" s="228"/>
      <c r="AC588" s="228"/>
      <c r="AH588" s="228"/>
      <c r="AI588" s="228"/>
      <c r="AJ588" s="228"/>
    </row>
    <row r="589" spans="6:36" ht="13.5" customHeight="1">
      <c r="F589" s="228"/>
      <c r="G589" s="228"/>
      <c r="H589" s="228"/>
      <c r="M589" s="228"/>
      <c r="N589" s="228"/>
      <c r="O589" s="228"/>
      <c r="T589" s="228"/>
      <c r="U589" s="228"/>
      <c r="V589" s="228"/>
      <c r="AA589" s="228"/>
      <c r="AB589" s="228"/>
      <c r="AC589" s="228"/>
      <c r="AH589" s="228"/>
      <c r="AI589" s="228"/>
      <c r="AJ589" s="228"/>
    </row>
    <row r="590" spans="6:36" ht="13.5" customHeight="1">
      <c r="F590" s="228"/>
      <c r="G590" s="228"/>
      <c r="H590" s="228"/>
      <c r="M590" s="228"/>
      <c r="N590" s="228"/>
      <c r="O590" s="228"/>
      <c r="T590" s="228"/>
      <c r="U590" s="228"/>
      <c r="V590" s="228"/>
      <c r="AA590" s="228"/>
      <c r="AB590" s="228"/>
      <c r="AC590" s="228"/>
      <c r="AH590" s="228"/>
      <c r="AI590" s="228"/>
      <c r="AJ590" s="228"/>
    </row>
    <row r="591" spans="6:36" ht="13.5" customHeight="1">
      <c r="F591" s="228"/>
      <c r="G591" s="228"/>
      <c r="H591" s="228"/>
      <c r="M591" s="228"/>
      <c r="N591" s="228"/>
      <c r="O591" s="228"/>
      <c r="T591" s="228"/>
      <c r="U591" s="228"/>
      <c r="V591" s="228"/>
      <c r="AA591" s="228"/>
      <c r="AB591" s="228"/>
      <c r="AC591" s="228"/>
      <c r="AH591" s="228"/>
      <c r="AI591" s="228"/>
      <c r="AJ591" s="228"/>
    </row>
    <row r="592" spans="6:36" ht="13.5" customHeight="1">
      <c r="F592" s="228"/>
      <c r="G592" s="228"/>
      <c r="H592" s="228"/>
      <c r="M592" s="228"/>
      <c r="N592" s="228"/>
      <c r="O592" s="228"/>
      <c r="T592" s="228"/>
      <c r="U592" s="228"/>
      <c r="V592" s="228"/>
      <c r="AA592" s="228"/>
      <c r="AB592" s="228"/>
      <c r="AC592" s="228"/>
      <c r="AH592" s="228"/>
      <c r="AI592" s="228"/>
      <c r="AJ592" s="228"/>
    </row>
    <row r="593" spans="6:36" ht="13.5" customHeight="1">
      <c r="F593" s="228"/>
      <c r="G593" s="228"/>
      <c r="H593" s="228"/>
      <c r="M593" s="228"/>
      <c r="N593" s="228"/>
      <c r="O593" s="228"/>
      <c r="T593" s="228"/>
      <c r="U593" s="228"/>
      <c r="V593" s="228"/>
      <c r="AA593" s="228"/>
      <c r="AB593" s="228"/>
      <c r="AC593" s="228"/>
      <c r="AH593" s="228"/>
      <c r="AI593" s="228"/>
      <c r="AJ593" s="228"/>
    </row>
    <row r="594" spans="6:36" ht="13.5" customHeight="1">
      <c r="F594" s="228"/>
      <c r="G594" s="228"/>
      <c r="H594" s="228"/>
      <c r="M594" s="228"/>
      <c r="N594" s="228"/>
      <c r="O594" s="228"/>
      <c r="T594" s="228"/>
      <c r="U594" s="228"/>
      <c r="V594" s="228"/>
      <c r="AA594" s="228"/>
      <c r="AB594" s="228"/>
      <c r="AC594" s="228"/>
      <c r="AH594" s="228"/>
      <c r="AI594" s="228"/>
      <c r="AJ594" s="228"/>
    </row>
    <row r="595" spans="6:36" ht="13.5" customHeight="1">
      <c r="F595" s="228"/>
      <c r="G595" s="228"/>
      <c r="H595" s="228"/>
      <c r="M595" s="228"/>
      <c r="N595" s="228"/>
      <c r="O595" s="228"/>
      <c r="T595" s="228"/>
      <c r="U595" s="228"/>
      <c r="V595" s="228"/>
      <c r="AA595" s="228"/>
      <c r="AB595" s="228"/>
      <c r="AC595" s="228"/>
      <c r="AH595" s="228"/>
      <c r="AI595" s="228"/>
      <c r="AJ595" s="228"/>
    </row>
    <row r="596" spans="6:36" ht="13.5" customHeight="1">
      <c r="F596" s="228"/>
      <c r="G596" s="228"/>
      <c r="H596" s="228"/>
      <c r="M596" s="228"/>
      <c r="N596" s="228"/>
      <c r="O596" s="228"/>
      <c r="T596" s="228"/>
      <c r="U596" s="228"/>
      <c r="V596" s="228"/>
      <c r="AA596" s="228"/>
      <c r="AB596" s="228"/>
      <c r="AC596" s="228"/>
      <c r="AH596" s="228"/>
      <c r="AI596" s="228"/>
      <c r="AJ596" s="228"/>
    </row>
    <row r="597" spans="6:36" ht="13.5" customHeight="1">
      <c r="F597" s="228"/>
      <c r="G597" s="228"/>
      <c r="H597" s="228"/>
      <c r="M597" s="228"/>
      <c r="N597" s="228"/>
      <c r="O597" s="228"/>
      <c r="T597" s="228"/>
      <c r="U597" s="228"/>
      <c r="V597" s="228"/>
      <c r="AA597" s="228"/>
      <c r="AB597" s="228"/>
      <c r="AC597" s="228"/>
      <c r="AH597" s="228"/>
      <c r="AI597" s="228"/>
      <c r="AJ597" s="228"/>
    </row>
    <row r="598" spans="6:36" ht="13.5" customHeight="1">
      <c r="F598" s="228"/>
      <c r="G598" s="228"/>
      <c r="H598" s="228"/>
      <c r="M598" s="228"/>
      <c r="N598" s="228"/>
      <c r="O598" s="228"/>
      <c r="T598" s="228"/>
      <c r="U598" s="228"/>
      <c r="V598" s="228"/>
      <c r="AA598" s="228"/>
      <c r="AB598" s="228"/>
      <c r="AC598" s="228"/>
      <c r="AH598" s="228"/>
      <c r="AI598" s="228"/>
      <c r="AJ598" s="228"/>
    </row>
    <row r="599" spans="6:36" ht="13.5" customHeight="1">
      <c r="F599" s="228"/>
      <c r="G599" s="228"/>
      <c r="H599" s="228"/>
      <c r="M599" s="228"/>
      <c r="N599" s="228"/>
      <c r="O599" s="228"/>
      <c r="T599" s="228"/>
      <c r="U599" s="228"/>
      <c r="V599" s="228"/>
      <c r="AA599" s="228"/>
      <c r="AB599" s="228"/>
      <c r="AC599" s="228"/>
      <c r="AH599" s="228"/>
      <c r="AI599" s="228"/>
      <c r="AJ599" s="228"/>
    </row>
    <row r="600" spans="6:36" ht="13.5" customHeight="1">
      <c r="F600" s="228"/>
      <c r="G600" s="228"/>
      <c r="H600" s="228"/>
      <c r="M600" s="228"/>
      <c r="N600" s="228"/>
      <c r="O600" s="228"/>
      <c r="T600" s="228"/>
      <c r="U600" s="228"/>
      <c r="V600" s="228"/>
      <c r="AA600" s="228"/>
      <c r="AB600" s="228"/>
      <c r="AC600" s="228"/>
      <c r="AH600" s="228"/>
      <c r="AI600" s="228"/>
      <c r="AJ600" s="228"/>
    </row>
    <row r="601" spans="6:36" ht="13.5" customHeight="1">
      <c r="F601" s="228"/>
      <c r="G601" s="228"/>
      <c r="H601" s="228"/>
      <c r="M601" s="228"/>
      <c r="N601" s="228"/>
      <c r="O601" s="228"/>
      <c r="T601" s="228"/>
      <c r="U601" s="228"/>
      <c r="V601" s="228"/>
      <c r="AA601" s="228"/>
      <c r="AB601" s="228"/>
      <c r="AC601" s="228"/>
      <c r="AH601" s="228"/>
      <c r="AI601" s="228"/>
      <c r="AJ601" s="228"/>
    </row>
    <row r="602" spans="6:36" ht="13.5" customHeight="1">
      <c r="F602" s="228"/>
      <c r="G602" s="228"/>
      <c r="H602" s="228"/>
      <c r="M602" s="228"/>
      <c r="N602" s="228"/>
      <c r="O602" s="228"/>
      <c r="T602" s="228"/>
      <c r="U602" s="228"/>
      <c r="V602" s="228"/>
      <c r="AA602" s="228"/>
      <c r="AB602" s="228"/>
      <c r="AC602" s="228"/>
      <c r="AH602" s="228"/>
      <c r="AI602" s="228"/>
      <c r="AJ602" s="228"/>
    </row>
    <row r="603" spans="6:36" ht="13.5" customHeight="1">
      <c r="F603" s="228"/>
      <c r="G603" s="228"/>
      <c r="H603" s="228"/>
      <c r="M603" s="228"/>
      <c r="N603" s="228"/>
      <c r="O603" s="228"/>
      <c r="T603" s="228"/>
      <c r="U603" s="228"/>
      <c r="V603" s="228"/>
      <c r="AA603" s="228"/>
      <c r="AB603" s="228"/>
      <c r="AC603" s="228"/>
      <c r="AH603" s="228"/>
      <c r="AI603" s="228"/>
      <c r="AJ603" s="228"/>
    </row>
    <row r="604" spans="6:36" ht="13.5" customHeight="1">
      <c r="F604" s="228"/>
      <c r="G604" s="228"/>
      <c r="H604" s="228"/>
      <c r="M604" s="228"/>
      <c r="N604" s="228"/>
      <c r="O604" s="228"/>
      <c r="T604" s="228"/>
      <c r="U604" s="228"/>
      <c r="V604" s="228"/>
      <c r="AA604" s="228"/>
      <c r="AB604" s="228"/>
      <c r="AC604" s="228"/>
      <c r="AH604" s="228"/>
      <c r="AI604" s="228"/>
      <c r="AJ604" s="228"/>
    </row>
    <row r="605" spans="6:36" ht="13.5" customHeight="1">
      <c r="F605" s="228"/>
      <c r="G605" s="228"/>
      <c r="H605" s="228"/>
      <c r="M605" s="228"/>
      <c r="N605" s="228"/>
      <c r="O605" s="228"/>
      <c r="T605" s="228"/>
      <c r="U605" s="228"/>
      <c r="V605" s="228"/>
      <c r="AA605" s="228"/>
      <c r="AB605" s="228"/>
      <c r="AC605" s="228"/>
      <c r="AH605" s="228"/>
      <c r="AI605" s="228"/>
      <c r="AJ605" s="228"/>
    </row>
    <row r="606" spans="6:36" ht="13.5" customHeight="1">
      <c r="F606" s="228"/>
      <c r="G606" s="228"/>
      <c r="H606" s="228"/>
      <c r="M606" s="228"/>
      <c r="N606" s="228"/>
      <c r="O606" s="228"/>
      <c r="T606" s="228"/>
      <c r="U606" s="228"/>
      <c r="V606" s="228"/>
      <c r="AA606" s="228"/>
      <c r="AB606" s="228"/>
      <c r="AC606" s="228"/>
      <c r="AH606" s="228"/>
      <c r="AI606" s="228"/>
      <c r="AJ606" s="228"/>
    </row>
    <row r="607" spans="6:36" ht="13.5" customHeight="1">
      <c r="F607" s="228"/>
      <c r="G607" s="228"/>
      <c r="H607" s="228"/>
      <c r="M607" s="228"/>
      <c r="N607" s="228"/>
      <c r="O607" s="228"/>
      <c r="T607" s="228"/>
      <c r="U607" s="228"/>
      <c r="V607" s="228"/>
      <c r="AA607" s="228"/>
      <c r="AB607" s="228"/>
      <c r="AC607" s="228"/>
      <c r="AH607" s="228"/>
      <c r="AI607" s="228"/>
      <c r="AJ607" s="228"/>
    </row>
    <row r="608" spans="6:36" ht="13.5" customHeight="1">
      <c r="F608" s="228"/>
      <c r="G608" s="228"/>
      <c r="H608" s="228"/>
      <c r="M608" s="228"/>
      <c r="N608" s="228"/>
      <c r="O608" s="228"/>
      <c r="T608" s="228"/>
      <c r="U608" s="228"/>
      <c r="V608" s="228"/>
      <c r="AA608" s="228"/>
      <c r="AB608" s="228"/>
      <c r="AC608" s="228"/>
      <c r="AH608" s="228"/>
      <c r="AI608" s="228"/>
      <c r="AJ608" s="228"/>
    </row>
    <row r="609" spans="6:36" ht="13.5" customHeight="1">
      <c r="F609" s="228"/>
      <c r="G609" s="228"/>
      <c r="H609" s="228"/>
      <c r="M609" s="228"/>
      <c r="N609" s="228"/>
      <c r="O609" s="228"/>
      <c r="T609" s="228"/>
      <c r="U609" s="228"/>
      <c r="V609" s="228"/>
      <c r="AA609" s="228"/>
      <c r="AB609" s="228"/>
      <c r="AC609" s="228"/>
      <c r="AH609" s="228"/>
      <c r="AI609" s="228"/>
      <c r="AJ609" s="228"/>
    </row>
    <row r="610" spans="6:36" ht="13.5" customHeight="1">
      <c r="F610" s="228"/>
      <c r="G610" s="228"/>
      <c r="H610" s="228"/>
      <c r="M610" s="228"/>
      <c r="N610" s="228"/>
      <c r="O610" s="228"/>
      <c r="T610" s="228"/>
      <c r="U610" s="228"/>
      <c r="V610" s="228"/>
      <c r="AA610" s="228"/>
      <c r="AB610" s="228"/>
      <c r="AC610" s="228"/>
      <c r="AH610" s="228"/>
      <c r="AI610" s="228"/>
      <c r="AJ610" s="228"/>
    </row>
    <row r="611" spans="6:36" ht="13.5" customHeight="1">
      <c r="F611" s="228"/>
      <c r="G611" s="228"/>
      <c r="H611" s="228"/>
      <c r="M611" s="228"/>
      <c r="N611" s="228"/>
      <c r="O611" s="228"/>
      <c r="T611" s="228"/>
      <c r="U611" s="228"/>
      <c r="V611" s="228"/>
      <c r="AA611" s="228"/>
      <c r="AB611" s="228"/>
      <c r="AC611" s="228"/>
      <c r="AH611" s="228"/>
      <c r="AI611" s="228"/>
      <c r="AJ611" s="228"/>
    </row>
    <row r="612" spans="6:36" ht="13.5" customHeight="1">
      <c r="F612" s="228"/>
      <c r="G612" s="228"/>
      <c r="H612" s="228"/>
      <c r="M612" s="228"/>
      <c r="N612" s="228"/>
      <c r="O612" s="228"/>
      <c r="T612" s="228"/>
      <c r="U612" s="228"/>
      <c r="V612" s="228"/>
      <c r="AA612" s="228"/>
      <c r="AB612" s="228"/>
      <c r="AC612" s="228"/>
      <c r="AH612" s="228"/>
      <c r="AI612" s="228"/>
      <c r="AJ612" s="228"/>
    </row>
    <row r="613" spans="6:36" ht="13.5" customHeight="1">
      <c r="F613" s="228"/>
      <c r="G613" s="228"/>
      <c r="H613" s="228"/>
      <c r="M613" s="228"/>
      <c r="N613" s="228"/>
      <c r="O613" s="228"/>
      <c r="T613" s="228"/>
      <c r="U613" s="228"/>
      <c r="V613" s="228"/>
      <c r="AA613" s="228"/>
      <c r="AB613" s="228"/>
      <c r="AC613" s="228"/>
      <c r="AH613" s="228"/>
      <c r="AI613" s="228"/>
      <c r="AJ613" s="228"/>
    </row>
    <row r="614" spans="6:36" ht="13.5" customHeight="1">
      <c r="F614" s="228"/>
      <c r="G614" s="228"/>
      <c r="H614" s="228"/>
      <c r="M614" s="228"/>
      <c r="N614" s="228"/>
      <c r="O614" s="228"/>
      <c r="T614" s="228"/>
      <c r="U614" s="228"/>
      <c r="V614" s="228"/>
      <c r="AA614" s="228"/>
      <c r="AB614" s="228"/>
      <c r="AC614" s="228"/>
      <c r="AH614" s="228"/>
      <c r="AI614" s="228"/>
      <c r="AJ614" s="228"/>
    </row>
    <row r="615" spans="6:36" ht="13.5" customHeight="1">
      <c r="F615" s="228"/>
      <c r="G615" s="228"/>
      <c r="H615" s="228"/>
      <c r="M615" s="228"/>
      <c r="N615" s="228"/>
      <c r="O615" s="228"/>
      <c r="T615" s="228"/>
      <c r="U615" s="228"/>
      <c r="V615" s="228"/>
      <c r="AA615" s="228"/>
      <c r="AB615" s="228"/>
      <c r="AC615" s="228"/>
      <c r="AH615" s="228"/>
      <c r="AI615" s="228"/>
      <c r="AJ615" s="228"/>
    </row>
    <row r="616" spans="6:36" ht="13.5" customHeight="1">
      <c r="F616" s="228"/>
      <c r="G616" s="228"/>
      <c r="H616" s="228"/>
      <c r="M616" s="228"/>
      <c r="N616" s="228"/>
      <c r="O616" s="228"/>
      <c r="T616" s="228"/>
      <c r="U616" s="228"/>
      <c r="V616" s="228"/>
      <c r="AA616" s="228"/>
      <c r="AB616" s="228"/>
      <c r="AC616" s="228"/>
      <c r="AH616" s="228"/>
      <c r="AI616" s="228"/>
      <c r="AJ616" s="228"/>
    </row>
    <row r="617" spans="6:36" ht="13.5" customHeight="1">
      <c r="F617" s="228"/>
      <c r="G617" s="228"/>
      <c r="H617" s="228"/>
      <c r="M617" s="228"/>
      <c r="N617" s="228"/>
      <c r="O617" s="228"/>
      <c r="T617" s="228"/>
      <c r="U617" s="228"/>
      <c r="V617" s="228"/>
      <c r="AA617" s="228"/>
      <c r="AB617" s="228"/>
      <c r="AC617" s="228"/>
      <c r="AH617" s="228"/>
      <c r="AI617" s="228"/>
      <c r="AJ617" s="228"/>
    </row>
    <row r="618" spans="6:36" ht="13.5" customHeight="1">
      <c r="F618" s="228"/>
      <c r="G618" s="228"/>
      <c r="H618" s="228"/>
      <c r="M618" s="228"/>
      <c r="N618" s="228"/>
      <c r="O618" s="228"/>
      <c r="T618" s="228"/>
      <c r="U618" s="228"/>
      <c r="V618" s="228"/>
      <c r="AA618" s="228"/>
      <c r="AB618" s="228"/>
      <c r="AC618" s="228"/>
      <c r="AH618" s="228"/>
      <c r="AI618" s="228"/>
      <c r="AJ618" s="228"/>
    </row>
    <row r="619" spans="6:36" ht="13.5" customHeight="1">
      <c r="F619" s="228"/>
      <c r="G619" s="228"/>
      <c r="H619" s="228"/>
      <c r="M619" s="228"/>
      <c r="N619" s="228"/>
      <c r="O619" s="228"/>
      <c r="T619" s="228"/>
      <c r="U619" s="228"/>
      <c r="V619" s="228"/>
      <c r="AA619" s="228"/>
      <c r="AB619" s="228"/>
      <c r="AC619" s="228"/>
      <c r="AH619" s="228"/>
      <c r="AI619" s="228"/>
      <c r="AJ619" s="228"/>
    </row>
    <row r="620" spans="6:36" ht="13.5" customHeight="1">
      <c r="F620" s="228"/>
      <c r="G620" s="228"/>
      <c r="H620" s="228"/>
      <c r="M620" s="228"/>
      <c r="N620" s="228"/>
      <c r="O620" s="228"/>
      <c r="T620" s="228"/>
      <c r="U620" s="228"/>
      <c r="V620" s="228"/>
      <c r="AA620" s="228"/>
      <c r="AB620" s="228"/>
      <c r="AC620" s="228"/>
      <c r="AH620" s="228"/>
      <c r="AI620" s="228"/>
      <c r="AJ620" s="228"/>
    </row>
    <row r="621" spans="6:36" ht="13.5" customHeight="1">
      <c r="F621" s="228"/>
      <c r="G621" s="228"/>
      <c r="H621" s="228"/>
      <c r="M621" s="228"/>
      <c r="N621" s="228"/>
      <c r="O621" s="228"/>
      <c r="T621" s="228"/>
      <c r="U621" s="228"/>
      <c r="V621" s="228"/>
      <c r="AA621" s="228"/>
      <c r="AB621" s="228"/>
      <c r="AC621" s="228"/>
      <c r="AH621" s="228"/>
      <c r="AI621" s="228"/>
      <c r="AJ621" s="228"/>
    </row>
    <row r="622" spans="6:36" ht="13.5" customHeight="1">
      <c r="F622" s="228"/>
      <c r="G622" s="228"/>
      <c r="H622" s="228"/>
      <c r="M622" s="228"/>
      <c r="N622" s="228"/>
      <c r="O622" s="228"/>
      <c r="T622" s="228"/>
      <c r="U622" s="228"/>
      <c r="V622" s="228"/>
      <c r="AA622" s="228"/>
      <c r="AB622" s="228"/>
      <c r="AC622" s="228"/>
      <c r="AH622" s="228"/>
      <c r="AI622" s="228"/>
      <c r="AJ622" s="228"/>
    </row>
    <row r="623" spans="6:36" ht="13.5" customHeight="1">
      <c r="F623" s="228"/>
      <c r="G623" s="228"/>
      <c r="H623" s="228"/>
      <c r="M623" s="228"/>
      <c r="N623" s="228"/>
      <c r="O623" s="228"/>
      <c r="T623" s="228"/>
      <c r="U623" s="228"/>
      <c r="V623" s="228"/>
      <c r="AA623" s="228"/>
      <c r="AB623" s="228"/>
      <c r="AC623" s="228"/>
      <c r="AH623" s="228"/>
      <c r="AI623" s="228"/>
      <c r="AJ623" s="228"/>
    </row>
    <row r="624" spans="6:36" ht="13.5" customHeight="1">
      <c r="F624" s="228"/>
      <c r="G624" s="228"/>
      <c r="H624" s="228"/>
      <c r="M624" s="228"/>
      <c r="N624" s="228"/>
      <c r="O624" s="228"/>
      <c r="T624" s="228"/>
      <c r="U624" s="228"/>
      <c r="V624" s="228"/>
      <c r="AA624" s="228"/>
      <c r="AB624" s="228"/>
      <c r="AC624" s="228"/>
      <c r="AH624" s="228"/>
      <c r="AI624" s="228"/>
      <c r="AJ624" s="228"/>
    </row>
    <row r="625" spans="6:36" ht="13.5" customHeight="1">
      <c r="F625" s="228"/>
      <c r="G625" s="228"/>
      <c r="H625" s="228"/>
      <c r="M625" s="228"/>
      <c r="N625" s="228"/>
      <c r="O625" s="228"/>
      <c r="T625" s="228"/>
      <c r="U625" s="228"/>
      <c r="V625" s="228"/>
      <c r="AA625" s="228"/>
      <c r="AB625" s="228"/>
      <c r="AC625" s="228"/>
      <c r="AH625" s="228"/>
      <c r="AI625" s="228"/>
      <c r="AJ625" s="228"/>
    </row>
    <row r="626" spans="6:36" ht="13.5" customHeight="1">
      <c r="F626" s="228"/>
      <c r="G626" s="228"/>
      <c r="H626" s="228"/>
      <c r="M626" s="228"/>
      <c r="N626" s="228"/>
      <c r="O626" s="228"/>
      <c r="T626" s="228"/>
      <c r="U626" s="228"/>
      <c r="V626" s="228"/>
      <c r="AA626" s="228"/>
      <c r="AB626" s="228"/>
      <c r="AC626" s="228"/>
      <c r="AH626" s="228"/>
      <c r="AI626" s="228"/>
      <c r="AJ626" s="228"/>
    </row>
    <row r="627" spans="6:36" ht="13.5" customHeight="1">
      <c r="F627" s="228"/>
      <c r="G627" s="228"/>
      <c r="H627" s="228"/>
      <c r="M627" s="228"/>
      <c r="N627" s="228"/>
      <c r="O627" s="228"/>
      <c r="T627" s="228"/>
      <c r="U627" s="228"/>
      <c r="V627" s="228"/>
      <c r="AA627" s="228"/>
      <c r="AB627" s="228"/>
      <c r="AC627" s="228"/>
      <c r="AH627" s="228"/>
      <c r="AI627" s="228"/>
      <c r="AJ627" s="228"/>
    </row>
    <row r="628" spans="6:36" ht="13.5" customHeight="1">
      <c r="F628" s="228"/>
      <c r="G628" s="228"/>
      <c r="H628" s="228"/>
      <c r="M628" s="228"/>
      <c r="N628" s="228"/>
      <c r="O628" s="228"/>
      <c r="T628" s="228"/>
      <c r="U628" s="228"/>
      <c r="V628" s="228"/>
      <c r="AA628" s="228"/>
      <c r="AB628" s="228"/>
      <c r="AC628" s="228"/>
      <c r="AH628" s="228"/>
      <c r="AI628" s="228"/>
      <c r="AJ628" s="228"/>
    </row>
    <row r="629" spans="6:36" ht="13.5" customHeight="1">
      <c r="F629" s="228"/>
      <c r="G629" s="228"/>
      <c r="H629" s="228"/>
      <c r="M629" s="228"/>
      <c r="N629" s="228"/>
      <c r="O629" s="228"/>
      <c r="T629" s="228"/>
      <c r="U629" s="228"/>
      <c r="V629" s="228"/>
      <c r="AA629" s="228"/>
      <c r="AB629" s="228"/>
      <c r="AC629" s="228"/>
      <c r="AH629" s="228"/>
      <c r="AI629" s="228"/>
      <c r="AJ629" s="228"/>
    </row>
    <row r="630" spans="6:36" ht="13.5" customHeight="1">
      <c r="F630" s="228"/>
      <c r="G630" s="228"/>
      <c r="H630" s="228"/>
      <c r="M630" s="228"/>
      <c r="N630" s="228"/>
      <c r="O630" s="228"/>
      <c r="T630" s="228"/>
      <c r="U630" s="228"/>
      <c r="V630" s="228"/>
      <c r="AA630" s="228"/>
      <c r="AB630" s="228"/>
      <c r="AC630" s="228"/>
      <c r="AH630" s="228"/>
      <c r="AI630" s="228"/>
      <c r="AJ630" s="228"/>
    </row>
    <row r="631" spans="6:36" ht="13.5" customHeight="1">
      <c r="F631" s="228"/>
      <c r="G631" s="228"/>
      <c r="H631" s="228"/>
      <c r="M631" s="228"/>
      <c r="N631" s="228"/>
      <c r="O631" s="228"/>
      <c r="T631" s="228"/>
      <c r="U631" s="228"/>
      <c r="V631" s="228"/>
      <c r="AA631" s="228"/>
      <c r="AB631" s="228"/>
      <c r="AC631" s="228"/>
      <c r="AH631" s="228"/>
      <c r="AI631" s="228"/>
      <c r="AJ631" s="228"/>
    </row>
    <row r="632" spans="6:36" ht="13.5" customHeight="1">
      <c r="F632" s="228"/>
      <c r="G632" s="228"/>
      <c r="H632" s="228"/>
      <c r="M632" s="228"/>
      <c r="N632" s="228"/>
      <c r="O632" s="228"/>
      <c r="T632" s="228"/>
      <c r="U632" s="228"/>
      <c r="V632" s="228"/>
      <c r="AA632" s="228"/>
      <c r="AB632" s="228"/>
      <c r="AC632" s="228"/>
      <c r="AH632" s="228"/>
      <c r="AI632" s="228"/>
      <c r="AJ632" s="228"/>
    </row>
    <row r="633" spans="6:36" ht="13.5" customHeight="1">
      <c r="F633" s="228"/>
      <c r="G633" s="228"/>
      <c r="H633" s="228"/>
      <c r="M633" s="228"/>
      <c r="N633" s="228"/>
      <c r="O633" s="228"/>
      <c r="T633" s="228"/>
      <c r="U633" s="228"/>
      <c r="V633" s="228"/>
      <c r="AA633" s="228"/>
      <c r="AB633" s="228"/>
      <c r="AC633" s="228"/>
      <c r="AH633" s="228"/>
      <c r="AI633" s="228"/>
      <c r="AJ633" s="228"/>
    </row>
    <row r="634" spans="6:36" ht="13.5" customHeight="1">
      <c r="F634" s="228"/>
      <c r="G634" s="228"/>
      <c r="H634" s="228"/>
      <c r="M634" s="228"/>
      <c r="N634" s="228"/>
      <c r="O634" s="228"/>
      <c r="T634" s="228"/>
      <c r="U634" s="228"/>
      <c r="V634" s="228"/>
      <c r="AA634" s="228"/>
      <c r="AB634" s="228"/>
      <c r="AC634" s="228"/>
      <c r="AH634" s="228"/>
      <c r="AI634" s="228"/>
      <c r="AJ634" s="228"/>
    </row>
    <row r="635" spans="6:36" ht="13.5" customHeight="1">
      <c r="F635" s="228"/>
      <c r="G635" s="228"/>
      <c r="H635" s="228"/>
      <c r="M635" s="228"/>
      <c r="N635" s="228"/>
      <c r="O635" s="228"/>
      <c r="T635" s="228"/>
      <c r="U635" s="228"/>
      <c r="V635" s="228"/>
      <c r="AA635" s="228"/>
      <c r="AB635" s="228"/>
      <c r="AC635" s="228"/>
      <c r="AH635" s="228"/>
      <c r="AI635" s="228"/>
      <c r="AJ635" s="228"/>
    </row>
    <row r="636" spans="6:36" ht="13.5" customHeight="1">
      <c r="F636" s="228"/>
      <c r="G636" s="228"/>
      <c r="H636" s="228"/>
      <c r="M636" s="228"/>
      <c r="N636" s="228"/>
      <c r="O636" s="228"/>
      <c r="T636" s="228"/>
      <c r="U636" s="228"/>
      <c r="V636" s="228"/>
      <c r="AA636" s="228"/>
      <c r="AB636" s="228"/>
      <c r="AC636" s="228"/>
      <c r="AH636" s="228"/>
      <c r="AI636" s="228"/>
      <c r="AJ636" s="228"/>
    </row>
    <row r="637" spans="6:36" ht="13.5" customHeight="1">
      <c r="F637" s="228"/>
      <c r="G637" s="228"/>
      <c r="H637" s="228"/>
      <c r="M637" s="228"/>
      <c r="N637" s="228"/>
      <c r="O637" s="228"/>
      <c r="T637" s="228"/>
      <c r="U637" s="228"/>
      <c r="V637" s="228"/>
      <c r="AA637" s="228"/>
      <c r="AB637" s="228"/>
      <c r="AC637" s="228"/>
      <c r="AH637" s="228"/>
      <c r="AI637" s="228"/>
      <c r="AJ637" s="228"/>
    </row>
    <row r="638" spans="6:36" ht="13.5" customHeight="1">
      <c r="F638" s="228"/>
      <c r="G638" s="228"/>
      <c r="H638" s="228"/>
      <c r="M638" s="228"/>
      <c r="N638" s="228"/>
      <c r="O638" s="228"/>
      <c r="T638" s="228"/>
      <c r="U638" s="228"/>
      <c r="V638" s="228"/>
      <c r="AA638" s="228"/>
      <c r="AB638" s="228"/>
      <c r="AC638" s="228"/>
      <c r="AH638" s="228"/>
      <c r="AI638" s="228"/>
      <c r="AJ638" s="228"/>
    </row>
    <row r="639" spans="6:36" ht="13.5" customHeight="1">
      <c r="F639" s="228"/>
      <c r="G639" s="228"/>
      <c r="H639" s="228"/>
      <c r="M639" s="228"/>
      <c r="N639" s="228"/>
      <c r="O639" s="228"/>
      <c r="T639" s="228"/>
      <c r="U639" s="228"/>
      <c r="V639" s="228"/>
      <c r="AA639" s="228"/>
      <c r="AB639" s="228"/>
      <c r="AC639" s="228"/>
      <c r="AH639" s="228"/>
      <c r="AI639" s="228"/>
      <c r="AJ639" s="228"/>
    </row>
    <row r="640" spans="6:36" ht="13.5" customHeight="1">
      <c r="F640" s="228"/>
      <c r="G640" s="228"/>
      <c r="H640" s="228"/>
      <c r="M640" s="228"/>
      <c r="N640" s="228"/>
      <c r="O640" s="228"/>
      <c r="T640" s="228"/>
      <c r="U640" s="228"/>
      <c r="V640" s="228"/>
      <c r="AA640" s="228"/>
      <c r="AB640" s="228"/>
      <c r="AC640" s="228"/>
      <c r="AH640" s="228"/>
      <c r="AI640" s="228"/>
      <c r="AJ640" s="228"/>
    </row>
    <row r="641" spans="6:36" ht="13.5" customHeight="1">
      <c r="F641" s="228"/>
      <c r="G641" s="228"/>
      <c r="H641" s="228"/>
      <c r="M641" s="228"/>
      <c r="N641" s="228"/>
      <c r="O641" s="228"/>
      <c r="T641" s="228"/>
      <c r="U641" s="228"/>
      <c r="V641" s="228"/>
      <c r="AA641" s="228"/>
      <c r="AB641" s="228"/>
      <c r="AC641" s="228"/>
      <c r="AH641" s="228"/>
      <c r="AI641" s="228"/>
      <c r="AJ641" s="228"/>
    </row>
    <row r="642" spans="6:36" ht="13.5" customHeight="1">
      <c r="F642" s="228"/>
      <c r="G642" s="228"/>
      <c r="H642" s="228"/>
      <c r="M642" s="228"/>
      <c r="N642" s="228"/>
      <c r="O642" s="228"/>
      <c r="T642" s="228"/>
      <c r="U642" s="228"/>
      <c r="V642" s="228"/>
      <c r="AA642" s="228"/>
      <c r="AB642" s="228"/>
      <c r="AC642" s="228"/>
      <c r="AH642" s="228"/>
      <c r="AI642" s="228"/>
      <c r="AJ642" s="228"/>
    </row>
    <row r="643" spans="6:36" ht="13.5" customHeight="1">
      <c r="F643" s="228"/>
      <c r="G643" s="228"/>
      <c r="H643" s="228"/>
      <c r="M643" s="228"/>
      <c r="N643" s="228"/>
      <c r="O643" s="228"/>
      <c r="T643" s="228"/>
      <c r="U643" s="228"/>
      <c r="V643" s="228"/>
      <c r="AA643" s="228"/>
      <c r="AB643" s="228"/>
      <c r="AC643" s="228"/>
      <c r="AH643" s="228"/>
      <c r="AI643" s="228"/>
      <c r="AJ643" s="228"/>
    </row>
    <row r="644" spans="6:36" ht="13.5" customHeight="1">
      <c r="F644" s="228"/>
      <c r="G644" s="228"/>
      <c r="H644" s="228"/>
      <c r="M644" s="228"/>
      <c r="N644" s="228"/>
      <c r="O644" s="228"/>
      <c r="T644" s="228"/>
      <c r="U644" s="228"/>
      <c r="V644" s="228"/>
      <c r="AA644" s="228"/>
      <c r="AB644" s="228"/>
      <c r="AC644" s="228"/>
      <c r="AH644" s="228"/>
      <c r="AI644" s="228"/>
      <c r="AJ644" s="228"/>
    </row>
    <row r="645" spans="6:36" ht="13.5" customHeight="1">
      <c r="F645" s="228"/>
      <c r="G645" s="228"/>
      <c r="H645" s="228"/>
      <c r="M645" s="228"/>
      <c r="N645" s="228"/>
      <c r="O645" s="228"/>
      <c r="T645" s="228"/>
      <c r="U645" s="228"/>
      <c r="V645" s="228"/>
      <c r="AA645" s="228"/>
      <c r="AB645" s="228"/>
      <c r="AC645" s="228"/>
      <c r="AH645" s="228"/>
      <c r="AI645" s="228"/>
      <c r="AJ645" s="228"/>
    </row>
    <row r="646" spans="6:36" ht="13.5" customHeight="1">
      <c r="F646" s="228"/>
      <c r="G646" s="228"/>
      <c r="H646" s="228"/>
      <c r="M646" s="228"/>
      <c r="N646" s="228"/>
      <c r="O646" s="228"/>
      <c r="T646" s="228"/>
      <c r="U646" s="228"/>
      <c r="V646" s="228"/>
      <c r="AA646" s="228"/>
      <c r="AB646" s="228"/>
      <c r="AC646" s="228"/>
      <c r="AH646" s="228"/>
      <c r="AI646" s="228"/>
      <c r="AJ646" s="228"/>
    </row>
    <row r="647" spans="6:36" ht="13.5" customHeight="1">
      <c r="F647" s="228"/>
      <c r="G647" s="228"/>
      <c r="H647" s="228"/>
      <c r="M647" s="228"/>
      <c r="N647" s="228"/>
      <c r="O647" s="228"/>
      <c r="T647" s="228"/>
      <c r="U647" s="228"/>
      <c r="V647" s="228"/>
      <c r="AA647" s="228"/>
      <c r="AB647" s="228"/>
      <c r="AC647" s="228"/>
      <c r="AH647" s="228"/>
      <c r="AI647" s="228"/>
      <c r="AJ647" s="228"/>
    </row>
    <row r="648" spans="6:36" ht="13.5" customHeight="1">
      <c r="F648" s="228"/>
      <c r="G648" s="228"/>
      <c r="H648" s="228"/>
      <c r="M648" s="228"/>
      <c r="N648" s="228"/>
      <c r="O648" s="228"/>
      <c r="T648" s="228"/>
      <c r="U648" s="228"/>
      <c r="V648" s="228"/>
      <c r="AA648" s="228"/>
      <c r="AB648" s="228"/>
      <c r="AC648" s="228"/>
      <c r="AH648" s="228"/>
      <c r="AI648" s="228"/>
      <c r="AJ648" s="228"/>
    </row>
    <row r="649" spans="6:36" ht="13.5" customHeight="1">
      <c r="F649" s="228"/>
      <c r="G649" s="228"/>
      <c r="H649" s="228"/>
      <c r="M649" s="228"/>
      <c r="N649" s="228"/>
      <c r="O649" s="228"/>
      <c r="T649" s="228"/>
      <c r="U649" s="228"/>
      <c r="V649" s="228"/>
      <c r="AA649" s="228"/>
      <c r="AB649" s="228"/>
      <c r="AC649" s="228"/>
      <c r="AH649" s="228"/>
      <c r="AI649" s="228"/>
      <c r="AJ649" s="228"/>
    </row>
    <row r="650" spans="6:36" ht="13.5" customHeight="1">
      <c r="F650" s="228"/>
      <c r="G650" s="228"/>
      <c r="H650" s="228"/>
      <c r="M650" s="228"/>
      <c r="N650" s="228"/>
      <c r="O650" s="228"/>
      <c r="T650" s="228"/>
      <c r="U650" s="228"/>
      <c r="V650" s="228"/>
      <c r="AA650" s="228"/>
      <c r="AB650" s="228"/>
      <c r="AC650" s="228"/>
      <c r="AH650" s="228"/>
      <c r="AI650" s="228"/>
      <c r="AJ650" s="228"/>
    </row>
    <row r="651" spans="6:36" ht="13.5" customHeight="1">
      <c r="F651" s="228"/>
      <c r="G651" s="228"/>
      <c r="H651" s="228"/>
      <c r="M651" s="228"/>
      <c r="N651" s="228"/>
      <c r="O651" s="228"/>
      <c r="T651" s="228"/>
      <c r="U651" s="228"/>
      <c r="V651" s="228"/>
      <c r="AA651" s="228"/>
      <c r="AB651" s="228"/>
      <c r="AC651" s="228"/>
      <c r="AH651" s="228"/>
      <c r="AI651" s="228"/>
      <c r="AJ651" s="228"/>
    </row>
    <row r="652" spans="6:36" ht="13.5" customHeight="1">
      <c r="F652" s="228"/>
      <c r="G652" s="228"/>
      <c r="H652" s="228"/>
      <c r="M652" s="228"/>
      <c r="N652" s="228"/>
      <c r="O652" s="228"/>
      <c r="T652" s="228"/>
      <c r="U652" s="228"/>
      <c r="V652" s="228"/>
      <c r="AA652" s="228"/>
      <c r="AB652" s="228"/>
      <c r="AC652" s="228"/>
      <c r="AH652" s="228"/>
      <c r="AI652" s="228"/>
      <c r="AJ652" s="228"/>
    </row>
    <row r="653" spans="6:36" ht="13.5" customHeight="1">
      <c r="F653" s="228"/>
      <c r="G653" s="228"/>
      <c r="H653" s="228"/>
      <c r="M653" s="228"/>
      <c r="N653" s="228"/>
      <c r="O653" s="228"/>
      <c r="T653" s="228"/>
      <c r="U653" s="228"/>
      <c r="V653" s="228"/>
      <c r="AA653" s="228"/>
      <c r="AB653" s="228"/>
      <c r="AC653" s="228"/>
      <c r="AH653" s="228"/>
      <c r="AI653" s="228"/>
      <c r="AJ653" s="228"/>
    </row>
    <row r="654" spans="6:36" ht="13.5" customHeight="1">
      <c r="F654" s="228"/>
      <c r="G654" s="228"/>
      <c r="H654" s="228"/>
      <c r="M654" s="228"/>
      <c r="N654" s="228"/>
      <c r="O654" s="228"/>
      <c r="T654" s="228"/>
      <c r="U654" s="228"/>
      <c r="V654" s="228"/>
      <c r="AA654" s="228"/>
      <c r="AB654" s="228"/>
      <c r="AC654" s="228"/>
      <c r="AH654" s="228"/>
      <c r="AI654" s="228"/>
      <c r="AJ654" s="228"/>
    </row>
    <row r="655" spans="6:36" ht="13.5" customHeight="1">
      <c r="F655" s="228"/>
      <c r="G655" s="228"/>
      <c r="H655" s="228"/>
      <c r="M655" s="228"/>
      <c r="N655" s="228"/>
      <c r="O655" s="228"/>
      <c r="T655" s="228"/>
      <c r="U655" s="228"/>
      <c r="V655" s="228"/>
      <c r="AA655" s="228"/>
      <c r="AB655" s="228"/>
      <c r="AC655" s="228"/>
      <c r="AH655" s="228"/>
      <c r="AI655" s="228"/>
      <c r="AJ655" s="228"/>
    </row>
    <row r="656" spans="6:36" ht="13.5" customHeight="1">
      <c r="F656" s="228"/>
      <c r="G656" s="228"/>
      <c r="H656" s="228"/>
      <c r="M656" s="228"/>
      <c r="N656" s="228"/>
      <c r="O656" s="228"/>
      <c r="T656" s="228"/>
      <c r="U656" s="228"/>
      <c r="V656" s="228"/>
      <c r="AA656" s="228"/>
      <c r="AB656" s="228"/>
      <c r="AC656" s="228"/>
      <c r="AH656" s="228"/>
      <c r="AI656" s="228"/>
      <c r="AJ656" s="228"/>
    </row>
    <row r="657" spans="6:36" ht="13.5" customHeight="1">
      <c r="F657" s="228"/>
      <c r="G657" s="228"/>
      <c r="H657" s="228"/>
      <c r="M657" s="228"/>
      <c r="N657" s="228"/>
      <c r="O657" s="228"/>
      <c r="T657" s="228"/>
      <c r="U657" s="228"/>
      <c r="V657" s="228"/>
      <c r="AA657" s="228"/>
      <c r="AB657" s="228"/>
      <c r="AC657" s="228"/>
      <c r="AH657" s="228"/>
      <c r="AI657" s="228"/>
      <c r="AJ657" s="228"/>
    </row>
    <row r="658" spans="6:36" ht="13.5" customHeight="1">
      <c r="F658" s="228"/>
      <c r="G658" s="228"/>
      <c r="H658" s="228"/>
      <c r="M658" s="228"/>
      <c r="N658" s="228"/>
      <c r="O658" s="228"/>
      <c r="T658" s="228"/>
      <c r="U658" s="228"/>
      <c r="V658" s="228"/>
      <c r="AA658" s="228"/>
      <c r="AB658" s="228"/>
      <c r="AC658" s="228"/>
      <c r="AH658" s="228"/>
      <c r="AI658" s="228"/>
      <c r="AJ658" s="228"/>
    </row>
    <row r="659" spans="6:36" ht="13.5" customHeight="1">
      <c r="F659" s="228"/>
      <c r="G659" s="228"/>
      <c r="H659" s="228"/>
      <c r="M659" s="228"/>
      <c r="N659" s="228"/>
      <c r="O659" s="228"/>
      <c r="T659" s="228"/>
      <c r="U659" s="228"/>
      <c r="V659" s="228"/>
      <c r="AA659" s="228"/>
      <c r="AB659" s="228"/>
      <c r="AC659" s="228"/>
      <c r="AH659" s="228"/>
      <c r="AI659" s="228"/>
      <c r="AJ659" s="228"/>
    </row>
    <row r="660" spans="6:36" ht="13.5" customHeight="1">
      <c r="F660" s="228"/>
      <c r="G660" s="228"/>
      <c r="H660" s="228"/>
      <c r="M660" s="228"/>
      <c r="N660" s="228"/>
      <c r="O660" s="228"/>
      <c r="T660" s="228"/>
      <c r="U660" s="228"/>
      <c r="V660" s="228"/>
      <c r="AA660" s="228"/>
      <c r="AB660" s="228"/>
      <c r="AC660" s="228"/>
      <c r="AH660" s="228"/>
      <c r="AI660" s="228"/>
      <c r="AJ660" s="228"/>
    </row>
    <row r="661" spans="6:36" ht="13.5" customHeight="1">
      <c r="F661" s="228"/>
      <c r="G661" s="228"/>
      <c r="H661" s="228"/>
      <c r="M661" s="228"/>
      <c r="N661" s="228"/>
      <c r="O661" s="228"/>
      <c r="T661" s="228"/>
      <c r="U661" s="228"/>
      <c r="V661" s="228"/>
      <c r="AA661" s="228"/>
      <c r="AB661" s="228"/>
      <c r="AC661" s="228"/>
      <c r="AH661" s="228"/>
      <c r="AI661" s="228"/>
      <c r="AJ661" s="228"/>
    </row>
    <row r="662" spans="6:36" ht="13.5" customHeight="1">
      <c r="F662" s="228"/>
      <c r="G662" s="228"/>
      <c r="H662" s="228"/>
      <c r="M662" s="228"/>
      <c r="N662" s="228"/>
      <c r="O662" s="228"/>
      <c r="T662" s="228"/>
      <c r="U662" s="228"/>
      <c r="V662" s="228"/>
      <c r="AA662" s="228"/>
      <c r="AB662" s="228"/>
      <c r="AC662" s="228"/>
      <c r="AH662" s="228"/>
      <c r="AI662" s="228"/>
      <c r="AJ662" s="228"/>
    </row>
    <row r="663" spans="6:36" ht="13.5" customHeight="1">
      <c r="F663" s="228"/>
      <c r="G663" s="228"/>
      <c r="H663" s="228"/>
      <c r="M663" s="228"/>
      <c r="N663" s="228"/>
      <c r="O663" s="228"/>
      <c r="T663" s="228"/>
      <c r="U663" s="228"/>
      <c r="V663" s="228"/>
      <c r="AA663" s="228"/>
      <c r="AB663" s="228"/>
      <c r="AC663" s="228"/>
      <c r="AH663" s="228"/>
      <c r="AI663" s="228"/>
      <c r="AJ663" s="228"/>
    </row>
    <row r="664" spans="6:36" ht="13.5" customHeight="1">
      <c r="F664" s="228"/>
      <c r="G664" s="228"/>
      <c r="H664" s="228"/>
      <c r="M664" s="228"/>
      <c r="N664" s="228"/>
      <c r="O664" s="228"/>
      <c r="T664" s="228"/>
      <c r="U664" s="228"/>
      <c r="V664" s="228"/>
      <c r="AA664" s="228"/>
      <c r="AB664" s="228"/>
      <c r="AC664" s="228"/>
      <c r="AH664" s="228"/>
      <c r="AI664" s="228"/>
      <c r="AJ664" s="228"/>
    </row>
    <row r="665" spans="6:36" ht="13.5" customHeight="1">
      <c r="F665" s="228"/>
      <c r="G665" s="228"/>
      <c r="H665" s="228"/>
      <c r="M665" s="228"/>
      <c r="N665" s="228"/>
      <c r="O665" s="228"/>
      <c r="T665" s="228"/>
      <c r="U665" s="228"/>
      <c r="V665" s="228"/>
      <c r="AA665" s="228"/>
      <c r="AB665" s="228"/>
      <c r="AC665" s="228"/>
      <c r="AH665" s="228"/>
      <c r="AI665" s="228"/>
      <c r="AJ665" s="228"/>
    </row>
    <row r="666" spans="6:36" ht="13.5" customHeight="1">
      <c r="F666" s="228"/>
      <c r="G666" s="228"/>
      <c r="H666" s="228"/>
      <c r="M666" s="228"/>
      <c r="N666" s="228"/>
      <c r="O666" s="228"/>
      <c r="T666" s="228"/>
      <c r="U666" s="228"/>
      <c r="V666" s="228"/>
      <c r="AA666" s="228"/>
      <c r="AB666" s="228"/>
      <c r="AC666" s="228"/>
      <c r="AH666" s="228"/>
      <c r="AI666" s="228"/>
      <c r="AJ666" s="228"/>
    </row>
    <row r="667" spans="6:36" ht="13.5" customHeight="1">
      <c r="F667" s="228"/>
      <c r="G667" s="228"/>
      <c r="H667" s="228"/>
      <c r="M667" s="228"/>
      <c r="N667" s="228"/>
      <c r="O667" s="228"/>
      <c r="T667" s="228"/>
      <c r="U667" s="228"/>
      <c r="V667" s="228"/>
      <c r="AA667" s="228"/>
      <c r="AB667" s="228"/>
      <c r="AC667" s="228"/>
      <c r="AH667" s="228"/>
      <c r="AI667" s="228"/>
      <c r="AJ667" s="228"/>
    </row>
    <row r="668" spans="6:36" ht="13.5" customHeight="1">
      <c r="F668" s="228"/>
      <c r="G668" s="228"/>
      <c r="H668" s="228"/>
      <c r="M668" s="228"/>
      <c r="N668" s="228"/>
      <c r="O668" s="228"/>
      <c r="T668" s="228"/>
      <c r="U668" s="228"/>
      <c r="V668" s="228"/>
      <c r="AA668" s="228"/>
      <c r="AB668" s="228"/>
      <c r="AC668" s="228"/>
      <c r="AH668" s="228"/>
      <c r="AI668" s="228"/>
      <c r="AJ668" s="228"/>
    </row>
    <row r="669" spans="6:36" ht="13.5" customHeight="1">
      <c r="F669" s="228"/>
      <c r="G669" s="228"/>
      <c r="H669" s="228"/>
      <c r="M669" s="228"/>
      <c r="N669" s="228"/>
      <c r="O669" s="228"/>
      <c r="T669" s="228"/>
      <c r="U669" s="228"/>
      <c r="V669" s="228"/>
      <c r="AA669" s="228"/>
      <c r="AB669" s="228"/>
      <c r="AC669" s="228"/>
      <c r="AH669" s="228"/>
      <c r="AI669" s="228"/>
      <c r="AJ669" s="228"/>
    </row>
    <row r="670" spans="6:36" ht="13.5" customHeight="1">
      <c r="F670" s="228"/>
      <c r="G670" s="228"/>
      <c r="H670" s="228"/>
      <c r="M670" s="228"/>
      <c r="N670" s="228"/>
      <c r="O670" s="228"/>
      <c r="T670" s="228"/>
      <c r="U670" s="228"/>
      <c r="V670" s="228"/>
      <c r="AA670" s="228"/>
      <c r="AB670" s="228"/>
      <c r="AC670" s="228"/>
      <c r="AH670" s="228"/>
      <c r="AI670" s="228"/>
      <c r="AJ670" s="228"/>
    </row>
    <row r="671" spans="6:36" ht="13.5" customHeight="1">
      <c r="F671" s="228"/>
      <c r="G671" s="228"/>
      <c r="H671" s="228"/>
      <c r="M671" s="228"/>
      <c r="N671" s="228"/>
      <c r="O671" s="228"/>
      <c r="T671" s="228"/>
      <c r="U671" s="228"/>
      <c r="V671" s="228"/>
      <c r="AA671" s="228"/>
      <c r="AB671" s="228"/>
      <c r="AC671" s="228"/>
      <c r="AH671" s="228"/>
      <c r="AI671" s="228"/>
      <c r="AJ671" s="228"/>
    </row>
    <row r="672" spans="6:36" ht="13.5" customHeight="1">
      <c r="F672" s="228"/>
      <c r="G672" s="228"/>
      <c r="H672" s="228"/>
      <c r="M672" s="228"/>
      <c r="N672" s="228"/>
      <c r="O672" s="228"/>
      <c r="T672" s="228"/>
      <c r="U672" s="228"/>
      <c r="V672" s="228"/>
      <c r="AA672" s="228"/>
      <c r="AB672" s="228"/>
      <c r="AC672" s="228"/>
      <c r="AH672" s="228"/>
      <c r="AI672" s="228"/>
      <c r="AJ672" s="228"/>
    </row>
    <row r="673" spans="6:36" ht="13.5" customHeight="1">
      <c r="F673" s="228"/>
      <c r="G673" s="228"/>
      <c r="H673" s="228"/>
      <c r="M673" s="228"/>
      <c r="N673" s="228"/>
      <c r="O673" s="228"/>
      <c r="T673" s="228"/>
      <c r="U673" s="228"/>
      <c r="V673" s="228"/>
      <c r="AA673" s="228"/>
      <c r="AB673" s="228"/>
      <c r="AC673" s="228"/>
      <c r="AH673" s="228"/>
      <c r="AI673" s="228"/>
      <c r="AJ673" s="228"/>
    </row>
    <row r="674" spans="6:36" ht="13.5" customHeight="1">
      <c r="F674" s="228"/>
      <c r="G674" s="228"/>
      <c r="H674" s="228"/>
      <c r="M674" s="228"/>
      <c r="N674" s="228"/>
      <c r="O674" s="228"/>
      <c r="T674" s="228"/>
      <c r="U674" s="228"/>
      <c r="V674" s="228"/>
      <c r="AA674" s="228"/>
      <c r="AB674" s="228"/>
      <c r="AC674" s="228"/>
      <c r="AH674" s="228"/>
      <c r="AI674" s="228"/>
      <c r="AJ674" s="228"/>
    </row>
    <row r="675" spans="6:36" ht="13.5" customHeight="1">
      <c r="F675" s="228"/>
      <c r="G675" s="228"/>
      <c r="H675" s="228"/>
      <c r="M675" s="228"/>
      <c r="N675" s="228"/>
      <c r="O675" s="228"/>
      <c r="T675" s="228"/>
      <c r="U675" s="228"/>
      <c r="V675" s="228"/>
      <c r="AA675" s="228"/>
      <c r="AB675" s="228"/>
      <c r="AC675" s="228"/>
      <c r="AH675" s="228"/>
      <c r="AI675" s="228"/>
      <c r="AJ675" s="228"/>
    </row>
    <row r="676" spans="6:36" ht="13.5" customHeight="1">
      <c r="F676" s="228"/>
      <c r="G676" s="228"/>
      <c r="H676" s="228"/>
      <c r="M676" s="228"/>
      <c r="N676" s="228"/>
      <c r="O676" s="228"/>
      <c r="T676" s="228"/>
      <c r="U676" s="228"/>
      <c r="V676" s="228"/>
      <c r="AA676" s="228"/>
      <c r="AB676" s="228"/>
      <c r="AC676" s="228"/>
      <c r="AH676" s="228"/>
      <c r="AI676" s="228"/>
      <c r="AJ676" s="228"/>
    </row>
    <row r="677" spans="6:36" ht="13.5" customHeight="1">
      <c r="F677" s="228"/>
      <c r="G677" s="228"/>
      <c r="H677" s="228"/>
      <c r="M677" s="228"/>
      <c r="N677" s="228"/>
      <c r="O677" s="228"/>
      <c r="T677" s="228"/>
      <c r="U677" s="228"/>
      <c r="V677" s="228"/>
      <c r="AA677" s="228"/>
      <c r="AB677" s="228"/>
      <c r="AC677" s="228"/>
      <c r="AH677" s="228"/>
      <c r="AI677" s="228"/>
      <c r="AJ677" s="228"/>
    </row>
    <row r="678" spans="6:36" ht="13.5" customHeight="1">
      <c r="F678" s="228"/>
      <c r="G678" s="228"/>
      <c r="H678" s="228"/>
      <c r="M678" s="228"/>
      <c r="N678" s="228"/>
      <c r="O678" s="228"/>
      <c r="T678" s="228"/>
      <c r="U678" s="228"/>
      <c r="V678" s="228"/>
      <c r="AA678" s="228"/>
      <c r="AB678" s="228"/>
      <c r="AC678" s="228"/>
      <c r="AH678" s="228"/>
      <c r="AI678" s="228"/>
      <c r="AJ678" s="228"/>
    </row>
    <row r="679" spans="6:36" ht="13.5" customHeight="1">
      <c r="F679" s="228"/>
      <c r="G679" s="228"/>
      <c r="H679" s="228"/>
      <c r="M679" s="228"/>
      <c r="N679" s="228"/>
      <c r="O679" s="228"/>
      <c r="T679" s="228"/>
      <c r="U679" s="228"/>
      <c r="V679" s="228"/>
      <c r="AA679" s="228"/>
      <c r="AB679" s="228"/>
      <c r="AC679" s="228"/>
      <c r="AH679" s="228"/>
      <c r="AI679" s="228"/>
      <c r="AJ679" s="228"/>
    </row>
    <row r="680" spans="6:36" ht="13.5" customHeight="1">
      <c r="F680" s="228"/>
      <c r="G680" s="228"/>
      <c r="H680" s="228"/>
      <c r="M680" s="228"/>
      <c r="N680" s="228"/>
      <c r="O680" s="228"/>
      <c r="T680" s="228"/>
      <c r="U680" s="228"/>
      <c r="V680" s="228"/>
      <c r="AA680" s="228"/>
      <c r="AB680" s="228"/>
      <c r="AC680" s="228"/>
      <c r="AH680" s="228"/>
      <c r="AI680" s="228"/>
      <c r="AJ680" s="228"/>
    </row>
    <row r="681" spans="6:36" ht="13.5" customHeight="1">
      <c r="F681" s="228"/>
      <c r="G681" s="228"/>
      <c r="H681" s="228"/>
      <c r="M681" s="228"/>
      <c r="N681" s="228"/>
      <c r="O681" s="228"/>
      <c r="T681" s="228"/>
      <c r="U681" s="228"/>
      <c r="V681" s="228"/>
      <c r="AA681" s="228"/>
      <c r="AB681" s="228"/>
      <c r="AC681" s="228"/>
      <c r="AH681" s="228"/>
      <c r="AI681" s="228"/>
      <c r="AJ681" s="228"/>
    </row>
    <row r="682" spans="6:36" ht="13.5" customHeight="1">
      <c r="F682" s="228"/>
      <c r="G682" s="228"/>
      <c r="H682" s="228"/>
      <c r="M682" s="228"/>
      <c r="N682" s="228"/>
      <c r="O682" s="228"/>
      <c r="T682" s="228"/>
      <c r="U682" s="228"/>
      <c r="V682" s="228"/>
      <c r="AA682" s="228"/>
      <c r="AB682" s="228"/>
      <c r="AC682" s="228"/>
      <c r="AH682" s="228"/>
      <c r="AI682" s="228"/>
      <c r="AJ682" s="228"/>
    </row>
    <row r="683" spans="6:36" ht="13.5" customHeight="1">
      <c r="F683" s="228"/>
      <c r="G683" s="228"/>
      <c r="H683" s="228"/>
      <c r="M683" s="228"/>
      <c r="N683" s="228"/>
      <c r="O683" s="228"/>
      <c r="T683" s="228"/>
      <c r="U683" s="228"/>
      <c r="V683" s="228"/>
      <c r="AA683" s="228"/>
      <c r="AB683" s="228"/>
      <c r="AC683" s="228"/>
      <c r="AH683" s="228"/>
      <c r="AI683" s="228"/>
      <c r="AJ683" s="228"/>
    </row>
    <row r="684" spans="6:36" ht="13.5" customHeight="1">
      <c r="F684" s="228"/>
      <c r="G684" s="228"/>
      <c r="H684" s="228"/>
      <c r="M684" s="228"/>
      <c r="N684" s="228"/>
      <c r="O684" s="228"/>
      <c r="T684" s="228"/>
      <c r="U684" s="228"/>
      <c r="V684" s="228"/>
      <c r="AA684" s="228"/>
      <c r="AB684" s="228"/>
      <c r="AC684" s="228"/>
      <c r="AH684" s="228"/>
      <c r="AI684" s="228"/>
      <c r="AJ684" s="228"/>
    </row>
    <row r="685" spans="6:36" ht="13.5" customHeight="1">
      <c r="F685" s="228"/>
      <c r="G685" s="228"/>
      <c r="H685" s="228"/>
      <c r="M685" s="228"/>
      <c r="N685" s="228"/>
      <c r="O685" s="228"/>
      <c r="T685" s="228"/>
      <c r="U685" s="228"/>
      <c r="V685" s="228"/>
      <c r="AA685" s="228"/>
      <c r="AB685" s="228"/>
      <c r="AC685" s="228"/>
      <c r="AH685" s="228"/>
      <c r="AI685" s="228"/>
      <c r="AJ685" s="228"/>
    </row>
    <row r="686" spans="6:36" ht="13.5" customHeight="1">
      <c r="F686" s="228"/>
      <c r="G686" s="228"/>
      <c r="H686" s="228"/>
      <c r="M686" s="228"/>
      <c r="N686" s="228"/>
      <c r="O686" s="228"/>
      <c r="T686" s="228"/>
      <c r="U686" s="228"/>
      <c r="V686" s="228"/>
      <c r="AA686" s="228"/>
      <c r="AB686" s="228"/>
      <c r="AC686" s="228"/>
      <c r="AH686" s="228"/>
      <c r="AI686" s="228"/>
      <c r="AJ686" s="228"/>
    </row>
    <row r="687" spans="6:36" ht="13.5" customHeight="1">
      <c r="F687" s="228"/>
      <c r="G687" s="228"/>
      <c r="H687" s="228"/>
      <c r="M687" s="228"/>
      <c r="N687" s="228"/>
      <c r="O687" s="228"/>
      <c r="T687" s="228"/>
      <c r="U687" s="228"/>
      <c r="V687" s="228"/>
      <c r="AA687" s="228"/>
      <c r="AB687" s="228"/>
      <c r="AC687" s="228"/>
      <c r="AH687" s="228"/>
      <c r="AI687" s="228"/>
      <c r="AJ687" s="228"/>
    </row>
    <row r="688" spans="6:36" ht="13.5" customHeight="1">
      <c r="F688" s="228"/>
      <c r="G688" s="228"/>
      <c r="H688" s="228"/>
      <c r="M688" s="228"/>
      <c r="N688" s="228"/>
      <c r="O688" s="228"/>
      <c r="T688" s="228"/>
      <c r="U688" s="228"/>
      <c r="V688" s="228"/>
      <c r="AA688" s="228"/>
      <c r="AB688" s="228"/>
      <c r="AC688" s="228"/>
      <c r="AH688" s="228"/>
      <c r="AI688" s="228"/>
      <c r="AJ688" s="228"/>
    </row>
    <row r="689" spans="6:36" ht="13.5" customHeight="1">
      <c r="F689" s="228"/>
      <c r="G689" s="228"/>
      <c r="H689" s="228"/>
      <c r="M689" s="228"/>
      <c r="N689" s="228"/>
      <c r="O689" s="228"/>
      <c r="T689" s="228"/>
      <c r="U689" s="228"/>
      <c r="V689" s="228"/>
      <c r="AA689" s="228"/>
      <c r="AB689" s="228"/>
      <c r="AC689" s="228"/>
      <c r="AH689" s="228"/>
      <c r="AI689" s="228"/>
      <c r="AJ689" s="228"/>
    </row>
    <row r="690" spans="6:36" ht="13.5" customHeight="1">
      <c r="F690" s="228"/>
      <c r="G690" s="228"/>
      <c r="H690" s="228"/>
      <c r="M690" s="228"/>
      <c r="N690" s="228"/>
      <c r="O690" s="228"/>
      <c r="T690" s="228"/>
      <c r="U690" s="228"/>
      <c r="V690" s="228"/>
      <c r="AA690" s="228"/>
      <c r="AB690" s="228"/>
      <c r="AC690" s="228"/>
      <c r="AH690" s="228"/>
      <c r="AI690" s="228"/>
      <c r="AJ690" s="228"/>
    </row>
    <row r="691" spans="6:36" ht="13.5" customHeight="1">
      <c r="F691" s="228"/>
      <c r="G691" s="228"/>
      <c r="H691" s="228"/>
      <c r="M691" s="228"/>
      <c r="N691" s="228"/>
      <c r="O691" s="228"/>
      <c r="T691" s="228"/>
      <c r="U691" s="228"/>
      <c r="V691" s="228"/>
      <c r="AA691" s="228"/>
      <c r="AB691" s="228"/>
      <c r="AC691" s="228"/>
      <c r="AH691" s="228"/>
      <c r="AI691" s="228"/>
      <c r="AJ691" s="228"/>
    </row>
    <row r="692" spans="6:36" ht="13.5" customHeight="1">
      <c r="F692" s="228"/>
      <c r="G692" s="228"/>
      <c r="H692" s="228"/>
      <c r="M692" s="228"/>
      <c r="N692" s="228"/>
      <c r="O692" s="228"/>
      <c r="T692" s="228"/>
      <c r="U692" s="228"/>
      <c r="V692" s="228"/>
      <c r="AA692" s="228"/>
      <c r="AB692" s="228"/>
      <c r="AC692" s="228"/>
      <c r="AH692" s="228"/>
      <c r="AI692" s="228"/>
      <c r="AJ692" s="228"/>
    </row>
    <row r="693" spans="6:36" ht="13.5" customHeight="1">
      <c r="F693" s="228"/>
      <c r="G693" s="228"/>
      <c r="H693" s="228"/>
      <c r="M693" s="228"/>
      <c r="N693" s="228"/>
      <c r="O693" s="228"/>
      <c r="T693" s="228"/>
      <c r="U693" s="228"/>
      <c r="V693" s="228"/>
      <c r="AA693" s="228"/>
      <c r="AB693" s="228"/>
      <c r="AC693" s="228"/>
      <c r="AH693" s="228"/>
      <c r="AI693" s="228"/>
      <c r="AJ693" s="228"/>
    </row>
    <row r="694" spans="6:36" ht="13.5" customHeight="1">
      <c r="F694" s="228"/>
      <c r="G694" s="228"/>
      <c r="H694" s="228"/>
      <c r="M694" s="228"/>
      <c r="N694" s="228"/>
      <c r="O694" s="228"/>
      <c r="T694" s="228"/>
      <c r="U694" s="228"/>
      <c r="V694" s="228"/>
      <c r="AA694" s="228"/>
      <c r="AB694" s="228"/>
      <c r="AC694" s="228"/>
      <c r="AH694" s="228"/>
      <c r="AI694" s="228"/>
      <c r="AJ694" s="228"/>
    </row>
    <row r="695" spans="6:36" ht="13.5" customHeight="1">
      <c r="F695" s="228"/>
      <c r="G695" s="228"/>
      <c r="H695" s="228"/>
      <c r="M695" s="228"/>
      <c r="N695" s="228"/>
      <c r="O695" s="228"/>
      <c r="T695" s="228"/>
      <c r="U695" s="228"/>
      <c r="V695" s="228"/>
      <c r="AA695" s="228"/>
      <c r="AB695" s="228"/>
      <c r="AC695" s="228"/>
      <c r="AH695" s="228"/>
      <c r="AI695" s="228"/>
      <c r="AJ695" s="228"/>
    </row>
    <row r="696" spans="6:36" ht="13.5" customHeight="1">
      <c r="F696" s="228"/>
      <c r="G696" s="228"/>
      <c r="H696" s="228"/>
      <c r="M696" s="228"/>
      <c r="N696" s="228"/>
      <c r="O696" s="228"/>
      <c r="T696" s="228"/>
      <c r="U696" s="228"/>
      <c r="V696" s="228"/>
      <c r="AA696" s="228"/>
      <c r="AB696" s="228"/>
      <c r="AC696" s="228"/>
      <c r="AH696" s="228"/>
      <c r="AI696" s="228"/>
      <c r="AJ696" s="228"/>
    </row>
    <row r="697" spans="6:36" ht="13.5" customHeight="1">
      <c r="F697" s="228"/>
      <c r="G697" s="228"/>
      <c r="H697" s="228"/>
      <c r="M697" s="228"/>
      <c r="N697" s="228"/>
      <c r="O697" s="228"/>
      <c r="T697" s="228"/>
      <c r="U697" s="228"/>
      <c r="V697" s="228"/>
      <c r="AA697" s="228"/>
      <c r="AB697" s="228"/>
      <c r="AC697" s="228"/>
      <c r="AH697" s="228"/>
      <c r="AI697" s="228"/>
      <c r="AJ697" s="228"/>
    </row>
    <row r="698" spans="6:36" ht="13.5" customHeight="1">
      <c r="F698" s="228"/>
      <c r="G698" s="228"/>
      <c r="H698" s="228"/>
      <c r="M698" s="228"/>
      <c r="N698" s="228"/>
      <c r="O698" s="228"/>
      <c r="T698" s="228"/>
      <c r="U698" s="228"/>
      <c r="V698" s="228"/>
      <c r="AA698" s="228"/>
      <c r="AB698" s="228"/>
      <c r="AC698" s="228"/>
      <c r="AH698" s="228"/>
      <c r="AI698" s="228"/>
      <c r="AJ698" s="228"/>
    </row>
    <row r="699" spans="6:36" ht="13.5" customHeight="1">
      <c r="F699" s="228"/>
      <c r="G699" s="228"/>
      <c r="H699" s="228"/>
      <c r="M699" s="228"/>
      <c r="N699" s="228"/>
      <c r="O699" s="228"/>
      <c r="T699" s="228"/>
      <c r="U699" s="228"/>
      <c r="V699" s="228"/>
      <c r="AA699" s="228"/>
      <c r="AB699" s="228"/>
      <c r="AC699" s="228"/>
      <c r="AH699" s="228"/>
      <c r="AI699" s="228"/>
      <c r="AJ699" s="228"/>
    </row>
    <row r="700" spans="6:36" ht="13.5" customHeight="1">
      <c r="F700" s="228"/>
      <c r="G700" s="228"/>
      <c r="H700" s="228"/>
      <c r="M700" s="228"/>
      <c r="N700" s="228"/>
      <c r="O700" s="228"/>
      <c r="T700" s="228"/>
      <c r="U700" s="228"/>
      <c r="V700" s="228"/>
      <c r="AA700" s="228"/>
      <c r="AB700" s="228"/>
      <c r="AC700" s="228"/>
      <c r="AH700" s="228"/>
      <c r="AI700" s="228"/>
      <c r="AJ700" s="228"/>
    </row>
    <row r="701" spans="6:36" ht="13.5" customHeight="1">
      <c r="F701" s="228"/>
      <c r="G701" s="228"/>
      <c r="H701" s="228"/>
      <c r="M701" s="228"/>
      <c r="N701" s="228"/>
      <c r="O701" s="228"/>
      <c r="T701" s="228"/>
      <c r="U701" s="228"/>
      <c r="V701" s="228"/>
      <c r="AA701" s="228"/>
      <c r="AB701" s="228"/>
      <c r="AC701" s="228"/>
      <c r="AH701" s="228"/>
      <c r="AI701" s="228"/>
      <c r="AJ701" s="228"/>
    </row>
    <row r="702" spans="6:36" ht="13.5" customHeight="1">
      <c r="F702" s="228"/>
      <c r="G702" s="228"/>
      <c r="H702" s="228"/>
      <c r="M702" s="228"/>
      <c r="N702" s="228"/>
      <c r="O702" s="228"/>
      <c r="T702" s="228"/>
      <c r="U702" s="228"/>
      <c r="V702" s="228"/>
      <c r="AA702" s="228"/>
      <c r="AB702" s="228"/>
      <c r="AC702" s="228"/>
      <c r="AH702" s="228"/>
      <c r="AI702" s="228"/>
      <c r="AJ702" s="228"/>
    </row>
    <row r="703" spans="6:36" ht="13.5" customHeight="1">
      <c r="F703" s="228"/>
      <c r="G703" s="228"/>
      <c r="H703" s="228"/>
      <c r="M703" s="228"/>
      <c r="N703" s="228"/>
      <c r="O703" s="228"/>
      <c r="T703" s="228"/>
      <c r="U703" s="228"/>
      <c r="V703" s="228"/>
      <c r="AA703" s="228"/>
      <c r="AB703" s="228"/>
      <c r="AC703" s="228"/>
      <c r="AH703" s="228"/>
      <c r="AI703" s="228"/>
      <c r="AJ703" s="228"/>
    </row>
    <row r="704" spans="6:36" ht="13.5" customHeight="1">
      <c r="F704" s="228"/>
      <c r="G704" s="228"/>
      <c r="H704" s="228"/>
      <c r="M704" s="228"/>
      <c r="N704" s="228"/>
      <c r="O704" s="228"/>
      <c r="T704" s="228"/>
      <c r="U704" s="228"/>
      <c r="V704" s="228"/>
      <c r="AA704" s="228"/>
      <c r="AB704" s="228"/>
      <c r="AC704" s="228"/>
      <c r="AH704" s="228"/>
      <c r="AI704" s="228"/>
      <c r="AJ704" s="228"/>
    </row>
    <row r="705" spans="6:36" ht="13.5" customHeight="1">
      <c r="F705" s="228"/>
      <c r="G705" s="228"/>
      <c r="H705" s="228"/>
      <c r="M705" s="228"/>
      <c r="N705" s="228"/>
      <c r="O705" s="228"/>
      <c r="T705" s="228"/>
      <c r="U705" s="228"/>
      <c r="V705" s="228"/>
      <c r="AA705" s="228"/>
      <c r="AB705" s="228"/>
      <c r="AC705" s="228"/>
      <c r="AH705" s="228"/>
      <c r="AI705" s="228"/>
      <c r="AJ705" s="228"/>
    </row>
    <row r="706" spans="6:36" ht="13.5" customHeight="1">
      <c r="F706" s="228"/>
      <c r="G706" s="228"/>
      <c r="H706" s="228"/>
      <c r="M706" s="228"/>
      <c r="N706" s="228"/>
      <c r="O706" s="228"/>
      <c r="T706" s="228"/>
      <c r="U706" s="228"/>
      <c r="V706" s="228"/>
      <c r="AA706" s="228"/>
      <c r="AB706" s="228"/>
      <c r="AC706" s="228"/>
      <c r="AH706" s="228"/>
      <c r="AI706" s="228"/>
      <c r="AJ706" s="228"/>
    </row>
    <row r="707" spans="6:36" ht="13.5" customHeight="1">
      <c r="F707" s="228"/>
      <c r="G707" s="228"/>
      <c r="H707" s="228"/>
      <c r="M707" s="228"/>
      <c r="N707" s="228"/>
      <c r="O707" s="228"/>
      <c r="T707" s="228"/>
      <c r="U707" s="228"/>
      <c r="V707" s="228"/>
      <c r="AA707" s="228"/>
      <c r="AB707" s="228"/>
      <c r="AC707" s="228"/>
      <c r="AH707" s="228"/>
      <c r="AI707" s="228"/>
      <c r="AJ707" s="228"/>
    </row>
    <row r="708" spans="6:36" ht="13.5" customHeight="1">
      <c r="F708" s="228"/>
      <c r="G708" s="228"/>
      <c r="H708" s="228"/>
      <c r="M708" s="228"/>
      <c r="N708" s="228"/>
      <c r="O708" s="228"/>
      <c r="T708" s="228"/>
      <c r="U708" s="228"/>
      <c r="V708" s="228"/>
      <c r="AA708" s="228"/>
      <c r="AB708" s="228"/>
      <c r="AC708" s="228"/>
      <c r="AH708" s="228"/>
      <c r="AI708" s="228"/>
      <c r="AJ708" s="228"/>
    </row>
    <row r="709" spans="6:36" ht="13.5" customHeight="1">
      <c r="F709" s="228"/>
      <c r="G709" s="228"/>
      <c r="H709" s="228"/>
      <c r="M709" s="228"/>
      <c r="N709" s="228"/>
      <c r="O709" s="228"/>
      <c r="T709" s="228"/>
      <c r="U709" s="228"/>
      <c r="V709" s="228"/>
      <c r="AA709" s="228"/>
      <c r="AB709" s="228"/>
      <c r="AC709" s="228"/>
      <c r="AH709" s="228"/>
      <c r="AI709" s="228"/>
      <c r="AJ709" s="228"/>
    </row>
    <row r="710" spans="6:36" ht="13.5" customHeight="1">
      <c r="F710" s="228"/>
      <c r="G710" s="228"/>
      <c r="H710" s="228"/>
      <c r="M710" s="228"/>
      <c r="N710" s="228"/>
      <c r="O710" s="228"/>
      <c r="T710" s="228"/>
      <c r="U710" s="228"/>
      <c r="V710" s="228"/>
      <c r="AA710" s="228"/>
      <c r="AB710" s="228"/>
      <c r="AC710" s="228"/>
      <c r="AH710" s="228"/>
      <c r="AI710" s="228"/>
      <c r="AJ710" s="228"/>
    </row>
    <row r="711" spans="6:36" ht="13.5" customHeight="1">
      <c r="F711" s="228"/>
      <c r="G711" s="228"/>
      <c r="H711" s="228"/>
      <c r="M711" s="228"/>
      <c r="N711" s="228"/>
      <c r="O711" s="228"/>
      <c r="T711" s="228"/>
      <c r="U711" s="228"/>
      <c r="V711" s="228"/>
      <c r="AA711" s="228"/>
      <c r="AB711" s="228"/>
      <c r="AC711" s="228"/>
      <c r="AH711" s="228"/>
      <c r="AI711" s="228"/>
      <c r="AJ711" s="228"/>
    </row>
    <row r="712" spans="6:36" ht="13.5" customHeight="1">
      <c r="F712" s="228"/>
      <c r="G712" s="228"/>
      <c r="H712" s="228"/>
      <c r="M712" s="228"/>
      <c r="N712" s="228"/>
      <c r="O712" s="228"/>
      <c r="T712" s="228"/>
      <c r="U712" s="228"/>
      <c r="V712" s="228"/>
      <c r="AA712" s="228"/>
      <c r="AB712" s="228"/>
      <c r="AC712" s="228"/>
      <c r="AH712" s="228"/>
      <c r="AI712" s="228"/>
      <c r="AJ712" s="228"/>
    </row>
    <row r="713" spans="6:36" ht="13.5" customHeight="1">
      <c r="F713" s="228"/>
      <c r="G713" s="228"/>
      <c r="H713" s="228"/>
      <c r="M713" s="228"/>
      <c r="N713" s="228"/>
      <c r="O713" s="228"/>
      <c r="T713" s="228"/>
      <c r="U713" s="228"/>
      <c r="V713" s="228"/>
      <c r="AA713" s="228"/>
      <c r="AB713" s="228"/>
      <c r="AC713" s="228"/>
      <c r="AH713" s="228"/>
      <c r="AI713" s="228"/>
      <c r="AJ713" s="228"/>
    </row>
    <row r="714" spans="6:36" ht="13.5" customHeight="1">
      <c r="F714" s="228"/>
      <c r="G714" s="228"/>
      <c r="H714" s="228"/>
      <c r="M714" s="228"/>
      <c r="N714" s="228"/>
      <c r="O714" s="228"/>
      <c r="T714" s="228"/>
      <c r="U714" s="228"/>
      <c r="V714" s="228"/>
      <c r="AA714" s="228"/>
      <c r="AB714" s="228"/>
      <c r="AC714" s="228"/>
      <c r="AH714" s="228"/>
      <c r="AI714" s="228"/>
      <c r="AJ714" s="228"/>
    </row>
    <row r="715" spans="6:36" ht="13.5" customHeight="1">
      <c r="F715" s="228"/>
      <c r="G715" s="228"/>
      <c r="H715" s="228"/>
      <c r="M715" s="228"/>
      <c r="N715" s="228"/>
      <c r="O715" s="228"/>
      <c r="T715" s="228"/>
      <c r="U715" s="228"/>
      <c r="V715" s="228"/>
      <c r="AA715" s="228"/>
      <c r="AB715" s="228"/>
      <c r="AC715" s="228"/>
      <c r="AH715" s="228"/>
      <c r="AI715" s="228"/>
      <c r="AJ715" s="228"/>
    </row>
    <row r="716" spans="6:36" ht="13.5" customHeight="1">
      <c r="F716" s="228"/>
      <c r="G716" s="228"/>
      <c r="H716" s="228"/>
      <c r="M716" s="228"/>
      <c r="N716" s="228"/>
      <c r="O716" s="228"/>
      <c r="T716" s="228"/>
      <c r="U716" s="228"/>
      <c r="V716" s="228"/>
      <c r="AA716" s="228"/>
      <c r="AB716" s="228"/>
      <c r="AC716" s="228"/>
      <c r="AH716" s="228"/>
      <c r="AI716" s="228"/>
      <c r="AJ716" s="228"/>
    </row>
    <row r="717" spans="6:36" ht="13.5" customHeight="1">
      <c r="F717" s="228"/>
      <c r="G717" s="228"/>
      <c r="H717" s="228"/>
      <c r="M717" s="228"/>
      <c r="N717" s="228"/>
      <c r="O717" s="228"/>
      <c r="T717" s="228"/>
      <c r="U717" s="228"/>
      <c r="V717" s="228"/>
      <c r="AA717" s="228"/>
      <c r="AB717" s="228"/>
      <c r="AC717" s="228"/>
      <c r="AH717" s="228"/>
      <c r="AI717" s="228"/>
      <c r="AJ717" s="228"/>
    </row>
    <row r="718" spans="6:36" ht="13.5" customHeight="1">
      <c r="F718" s="228"/>
      <c r="G718" s="228"/>
      <c r="H718" s="228"/>
      <c r="M718" s="228"/>
      <c r="N718" s="228"/>
      <c r="O718" s="228"/>
      <c r="T718" s="228"/>
      <c r="U718" s="228"/>
      <c r="V718" s="228"/>
      <c r="AA718" s="228"/>
      <c r="AB718" s="228"/>
      <c r="AC718" s="228"/>
      <c r="AH718" s="228"/>
      <c r="AI718" s="228"/>
      <c r="AJ718" s="228"/>
    </row>
    <row r="719" spans="6:36" ht="13.5" customHeight="1">
      <c r="F719" s="228"/>
      <c r="G719" s="228"/>
      <c r="H719" s="228"/>
      <c r="M719" s="228"/>
      <c r="N719" s="228"/>
      <c r="O719" s="228"/>
      <c r="T719" s="228"/>
      <c r="U719" s="228"/>
      <c r="V719" s="228"/>
      <c r="AA719" s="228"/>
      <c r="AB719" s="228"/>
      <c r="AC719" s="228"/>
      <c r="AH719" s="228"/>
      <c r="AI719" s="228"/>
      <c r="AJ719" s="228"/>
    </row>
    <row r="720" spans="6:36" ht="13.5" customHeight="1">
      <c r="F720" s="228"/>
      <c r="G720" s="228"/>
      <c r="H720" s="228"/>
      <c r="M720" s="228"/>
      <c r="N720" s="228"/>
      <c r="O720" s="228"/>
      <c r="T720" s="228"/>
      <c r="U720" s="228"/>
      <c r="V720" s="228"/>
      <c r="AA720" s="228"/>
      <c r="AB720" s="228"/>
      <c r="AC720" s="228"/>
      <c r="AH720" s="228"/>
      <c r="AI720" s="228"/>
      <c r="AJ720" s="228"/>
    </row>
    <row r="721" spans="6:36" ht="13.5" customHeight="1">
      <c r="F721" s="228"/>
      <c r="G721" s="228"/>
      <c r="H721" s="228"/>
      <c r="M721" s="228"/>
      <c r="N721" s="228"/>
      <c r="O721" s="228"/>
      <c r="T721" s="228"/>
      <c r="U721" s="228"/>
      <c r="V721" s="228"/>
      <c r="AA721" s="228"/>
      <c r="AB721" s="228"/>
      <c r="AC721" s="228"/>
      <c r="AH721" s="228"/>
      <c r="AI721" s="228"/>
      <c r="AJ721" s="228"/>
    </row>
    <row r="722" spans="6:36" ht="13.5" customHeight="1">
      <c r="F722" s="228"/>
      <c r="G722" s="228"/>
      <c r="H722" s="228"/>
      <c r="M722" s="228"/>
      <c r="N722" s="228"/>
      <c r="O722" s="228"/>
      <c r="T722" s="228"/>
      <c r="U722" s="228"/>
      <c r="V722" s="228"/>
      <c r="AA722" s="228"/>
      <c r="AB722" s="228"/>
      <c r="AC722" s="228"/>
      <c r="AH722" s="228"/>
      <c r="AI722" s="228"/>
      <c r="AJ722" s="228"/>
    </row>
    <row r="723" spans="6:36" ht="13.5" customHeight="1">
      <c r="F723" s="228"/>
      <c r="G723" s="228"/>
      <c r="H723" s="228"/>
      <c r="M723" s="228"/>
      <c r="N723" s="228"/>
      <c r="O723" s="228"/>
      <c r="T723" s="228"/>
      <c r="U723" s="228"/>
      <c r="V723" s="228"/>
      <c r="AA723" s="228"/>
      <c r="AB723" s="228"/>
      <c r="AC723" s="228"/>
      <c r="AH723" s="228"/>
      <c r="AI723" s="228"/>
      <c r="AJ723" s="228"/>
    </row>
    <row r="724" spans="6:36" ht="13.5" customHeight="1">
      <c r="F724" s="228"/>
      <c r="G724" s="228"/>
      <c r="H724" s="228"/>
      <c r="M724" s="228"/>
      <c r="N724" s="228"/>
      <c r="O724" s="228"/>
      <c r="T724" s="228"/>
      <c r="U724" s="228"/>
      <c r="V724" s="228"/>
      <c r="AA724" s="228"/>
      <c r="AB724" s="228"/>
      <c r="AC724" s="228"/>
      <c r="AH724" s="228"/>
      <c r="AI724" s="228"/>
      <c r="AJ724" s="228"/>
    </row>
    <row r="725" spans="6:36" ht="13.5" customHeight="1">
      <c r="F725" s="228"/>
      <c r="G725" s="228"/>
      <c r="H725" s="228"/>
      <c r="M725" s="228"/>
      <c r="N725" s="228"/>
      <c r="O725" s="228"/>
      <c r="T725" s="228"/>
      <c r="U725" s="228"/>
      <c r="V725" s="228"/>
      <c r="AA725" s="228"/>
      <c r="AB725" s="228"/>
      <c r="AC725" s="228"/>
      <c r="AH725" s="228"/>
      <c r="AI725" s="228"/>
      <c r="AJ725" s="228"/>
    </row>
    <row r="726" spans="6:36" ht="13.5" customHeight="1">
      <c r="F726" s="228"/>
      <c r="G726" s="228"/>
      <c r="H726" s="228"/>
      <c r="M726" s="228"/>
      <c r="N726" s="228"/>
      <c r="O726" s="228"/>
      <c r="T726" s="228"/>
      <c r="U726" s="228"/>
      <c r="V726" s="228"/>
      <c r="AA726" s="228"/>
      <c r="AB726" s="228"/>
      <c r="AC726" s="228"/>
      <c r="AH726" s="228"/>
      <c r="AI726" s="228"/>
      <c r="AJ726" s="228"/>
    </row>
    <row r="727" spans="6:36" ht="13.5" customHeight="1">
      <c r="F727" s="228"/>
      <c r="G727" s="228"/>
      <c r="H727" s="228"/>
      <c r="M727" s="228"/>
      <c r="N727" s="228"/>
      <c r="O727" s="228"/>
      <c r="T727" s="228"/>
      <c r="U727" s="228"/>
      <c r="V727" s="228"/>
      <c r="AA727" s="228"/>
      <c r="AB727" s="228"/>
      <c r="AC727" s="228"/>
      <c r="AH727" s="228"/>
      <c r="AI727" s="228"/>
      <c r="AJ727" s="228"/>
    </row>
    <row r="728" spans="6:36" ht="13.5" customHeight="1">
      <c r="F728" s="228"/>
      <c r="G728" s="228"/>
      <c r="H728" s="228"/>
      <c r="M728" s="228"/>
      <c r="N728" s="228"/>
      <c r="O728" s="228"/>
      <c r="T728" s="228"/>
      <c r="U728" s="228"/>
      <c r="V728" s="228"/>
      <c r="AA728" s="228"/>
      <c r="AB728" s="228"/>
      <c r="AC728" s="228"/>
      <c r="AH728" s="228"/>
      <c r="AI728" s="228"/>
      <c r="AJ728" s="228"/>
    </row>
    <row r="729" spans="6:36" ht="13.5" customHeight="1">
      <c r="F729" s="228"/>
      <c r="G729" s="228"/>
      <c r="H729" s="228"/>
      <c r="M729" s="228"/>
      <c r="N729" s="228"/>
      <c r="O729" s="228"/>
      <c r="T729" s="228"/>
      <c r="U729" s="228"/>
      <c r="V729" s="228"/>
      <c r="AA729" s="228"/>
      <c r="AB729" s="228"/>
      <c r="AC729" s="228"/>
      <c r="AH729" s="228"/>
      <c r="AI729" s="228"/>
      <c r="AJ729" s="228"/>
    </row>
    <row r="730" spans="6:36" ht="13.5" customHeight="1">
      <c r="F730" s="228"/>
      <c r="G730" s="228"/>
      <c r="H730" s="228"/>
      <c r="M730" s="228"/>
      <c r="N730" s="228"/>
      <c r="O730" s="228"/>
      <c r="T730" s="228"/>
      <c r="U730" s="228"/>
      <c r="V730" s="228"/>
      <c r="AA730" s="228"/>
      <c r="AB730" s="228"/>
      <c r="AC730" s="228"/>
      <c r="AH730" s="228"/>
      <c r="AI730" s="228"/>
      <c r="AJ730" s="228"/>
    </row>
    <row r="731" spans="6:36" ht="13.5" customHeight="1">
      <c r="F731" s="228"/>
      <c r="G731" s="228"/>
      <c r="H731" s="228"/>
      <c r="M731" s="228"/>
      <c r="N731" s="228"/>
      <c r="O731" s="228"/>
      <c r="T731" s="228"/>
      <c r="U731" s="228"/>
      <c r="V731" s="228"/>
      <c r="AA731" s="228"/>
      <c r="AB731" s="228"/>
      <c r="AC731" s="228"/>
      <c r="AH731" s="228"/>
      <c r="AI731" s="228"/>
      <c r="AJ731" s="228"/>
    </row>
    <row r="732" spans="6:36" ht="13.5" customHeight="1">
      <c r="F732" s="228"/>
      <c r="G732" s="228"/>
      <c r="H732" s="228"/>
      <c r="M732" s="228"/>
      <c r="N732" s="228"/>
      <c r="O732" s="228"/>
      <c r="T732" s="228"/>
      <c r="U732" s="228"/>
      <c r="V732" s="228"/>
      <c r="AA732" s="228"/>
      <c r="AB732" s="228"/>
      <c r="AC732" s="228"/>
      <c r="AH732" s="228"/>
      <c r="AI732" s="228"/>
      <c r="AJ732" s="228"/>
    </row>
    <row r="733" spans="6:36" ht="13.5" customHeight="1">
      <c r="F733" s="228"/>
      <c r="G733" s="228"/>
      <c r="H733" s="228"/>
      <c r="M733" s="228"/>
      <c r="N733" s="228"/>
      <c r="O733" s="228"/>
      <c r="T733" s="228"/>
      <c r="U733" s="228"/>
      <c r="V733" s="228"/>
      <c r="AA733" s="228"/>
      <c r="AB733" s="228"/>
      <c r="AC733" s="228"/>
      <c r="AH733" s="228"/>
      <c r="AI733" s="228"/>
      <c r="AJ733" s="228"/>
    </row>
    <row r="734" spans="6:36" ht="13.5" customHeight="1">
      <c r="F734" s="228"/>
      <c r="G734" s="228"/>
      <c r="H734" s="228"/>
      <c r="M734" s="228"/>
      <c r="N734" s="228"/>
      <c r="O734" s="228"/>
      <c r="T734" s="228"/>
      <c r="U734" s="228"/>
      <c r="V734" s="228"/>
      <c r="AA734" s="228"/>
      <c r="AB734" s="228"/>
      <c r="AC734" s="228"/>
      <c r="AH734" s="228"/>
      <c r="AI734" s="228"/>
      <c r="AJ734" s="228"/>
    </row>
    <row r="735" spans="6:36" ht="13.5" customHeight="1">
      <c r="F735" s="228"/>
      <c r="G735" s="228"/>
      <c r="H735" s="228"/>
      <c r="M735" s="228"/>
      <c r="N735" s="228"/>
      <c r="O735" s="228"/>
      <c r="T735" s="228"/>
      <c r="U735" s="228"/>
      <c r="V735" s="228"/>
      <c r="AA735" s="228"/>
      <c r="AB735" s="228"/>
      <c r="AC735" s="228"/>
      <c r="AH735" s="228"/>
      <c r="AI735" s="228"/>
      <c r="AJ735" s="228"/>
    </row>
    <row r="736" spans="6:36" ht="13.5" customHeight="1">
      <c r="F736" s="228"/>
      <c r="G736" s="228"/>
      <c r="H736" s="228"/>
      <c r="M736" s="228"/>
      <c r="N736" s="228"/>
      <c r="O736" s="228"/>
      <c r="T736" s="228"/>
      <c r="U736" s="228"/>
      <c r="V736" s="228"/>
      <c r="AA736" s="228"/>
      <c r="AB736" s="228"/>
      <c r="AC736" s="228"/>
      <c r="AH736" s="228"/>
      <c r="AI736" s="228"/>
      <c r="AJ736" s="228"/>
    </row>
    <row r="737" spans="6:36" ht="13.5" customHeight="1">
      <c r="F737" s="228"/>
      <c r="G737" s="228"/>
      <c r="H737" s="228"/>
      <c r="M737" s="228"/>
      <c r="N737" s="228"/>
      <c r="O737" s="228"/>
      <c r="T737" s="228"/>
      <c r="U737" s="228"/>
      <c r="V737" s="228"/>
      <c r="AA737" s="228"/>
      <c r="AB737" s="228"/>
      <c r="AC737" s="228"/>
      <c r="AH737" s="228"/>
      <c r="AI737" s="228"/>
      <c r="AJ737" s="228"/>
    </row>
    <row r="738" spans="6:36" ht="13.5" customHeight="1">
      <c r="F738" s="228"/>
      <c r="G738" s="228"/>
      <c r="H738" s="228"/>
      <c r="M738" s="228"/>
      <c r="N738" s="228"/>
      <c r="O738" s="228"/>
      <c r="T738" s="228"/>
      <c r="U738" s="228"/>
      <c r="V738" s="228"/>
      <c r="AA738" s="228"/>
      <c r="AB738" s="228"/>
      <c r="AC738" s="228"/>
      <c r="AH738" s="228"/>
      <c r="AI738" s="228"/>
      <c r="AJ738" s="228"/>
    </row>
    <row r="739" spans="6:36" ht="13.5" customHeight="1">
      <c r="F739" s="228"/>
      <c r="G739" s="228"/>
      <c r="H739" s="228"/>
      <c r="M739" s="228"/>
      <c r="N739" s="228"/>
      <c r="O739" s="228"/>
      <c r="T739" s="228"/>
      <c r="U739" s="228"/>
      <c r="V739" s="228"/>
      <c r="AA739" s="228"/>
      <c r="AB739" s="228"/>
      <c r="AC739" s="228"/>
      <c r="AH739" s="228"/>
      <c r="AI739" s="228"/>
      <c r="AJ739" s="228"/>
    </row>
    <row r="740" spans="6:36" ht="13.5" customHeight="1">
      <c r="F740" s="228"/>
      <c r="G740" s="228"/>
      <c r="H740" s="228"/>
      <c r="M740" s="228"/>
      <c r="N740" s="228"/>
      <c r="O740" s="228"/>
      <c r="T740" s="228"/>
      <c r="U740" s="228"/>
      <c r="V740" s="228"/>
      <c r="AA740" s="228"/>
      <c r="AB740" s="228"/>
      <c r="AC740" s="228"/>
      <c r="AH740" s="228"/>
      <c r="AI740" s="228"/>
      <c r="AJ740" s="228"/>
    </row>
    <row r="741" spans="6:36" ht="13.5" customHeight="1">
      <c r="F741" s="228"/>
      <c r="G741" s="228"/>
      <c r="H741" s="228"/>
      <c r="M741" s="228"/>
      <c r="N741" s="228"/>
      <c r="O741" s="228"/>
      <c r="T741" s="228"/>
      <c r="U741" s="228"/>
      <c r="V741" s="228"/>
      <c r="AA741" s="228"/>
      <c r="AB741" s="228"/>
      <c r="AC741" s="228"/>
      <c r="AH741" s="228"/>
      <c r="AI741" s="228"/>
      <c r="AJ741" s="228"/>
    </row>
    <row r="742" spans="6:36" ht="13.5" customHeight="1">
      <c r="F742" s="228"/>
      <c r="G742" s="228"/>
      <c r="H742" s="228"/>
      <c r="M742" s="228"/>
      <c r="N742" s="228"/>
      <c r="O742" s="228"/>
      <c r="T742" s="228"/>
      <c r="U742" s="228"/>
      <c r="V742" s="228"/>
      <c r="AA742" s="228"/>
      <c r="AB742" s="228"/>
      <c r="AC742" s="228"/>
      <c r="AH742" s="228"/>
      <c r="AI742" s="228"/>
      <c r="AJ742" s="228"/>
    </row>
    <row r="743" spans="6:36" ht="13.5" customHeight="1">
      <c r="F743" s="228"/>
      <c r="G743" s="228"/>
      <c r="H743" s="228"/>
      <c r="M743" s="228"/>
      <c r="N743" s="228"/>
      <c r="O743" s="228"/>
      <c r="T743" s="228"/>
      <c r="U743" s="228"/>
      <c r="V743" s="228"/>
      <c r="AA743" s="228"/>
      <c r="AB743" s="228"/>
      <c r="AC743" s="228"/>
      <c r="AH743" s="228"/>
      <c r="AI743" s="228"/>
      <c r="AJ743" s="228"/>
    </row>
    <row r="744" spans="6:36" ht="13.5" customHeight="1">
      <c r="F744" s="228"/>
      <c r="G744" s="228"/>
      <c r="H744" s="228"/>
      <c r="M744" s="228"/>
      <c r="N744" s="228"/>
      <c r="O744" s="228"/>
      <c r="T744" s="228"/>
      <c r="U744" s="228"/>
      <c r="V744" s="228"/>
      <c r="AA744" s="228"/>
      <c r="AB744" s="228"/>
      <c r="AC744" s="228"/>
      <c r="AH744" s="228"/>
      <c r="AI744" s="228"/>
      <c r="AJ744" s="228"/>
    </row>
    <row r="745" spans="6:36" ht="13.5" customHeight="1">
      <c r="F745" s="228"/>
      <c r="G745" s="228"/>
      <c r="H745" s="228"/>
      <c r="M745" s="228"/>
      <c r="N745" s="228"/>
      <c r="O745" s="228"/>
      <c r="T745" s="228"/>
      <c r="U745" s="228"/>
      <c r="V745" s="228"/>
      <c r="AA745" s="228"/>
      <c r="AB745" s="228"/>
      <c r="AC745" s="228"/>
      <c r="AH745" s="228"/>
      <c r="AI745" s="228"/>
      <c r="AJ745" s="228"/>
    </row>
    <row r="746" spans="6:36" ht="13.5" customHeight="1">
      <c r="F746" s="228"/>
      <c r="G746" s="228"/>
      <c r="H746" s="228"/>
      <c r="M746" s="228"/>
      <c r="N746" s="228"/>
      <c r="O746" s="228"/>
      <c r="T746" s="228"/>
      <c r="U746" s="228"/>
      <c r="V746" s="228"/>
      <c r="AA746" s="228"/>
      <c r="AB746" s="228"/>
      <c r="AC746" s="228"/>
      <c r="AH746" s="228"/>
      <c r="AI746" s="228"/>
      <c r="AJ746" s="228"/>
    </row>
    <row r="747" spans="6:36" ht="13.5" customHeight="1">
      <c r="F747" s="228"/>
      <c r="G747" s="228"/>
      <c r="H747" s="228"/>
      <c r="M747" s="228"/>
      <c r="N747" s="228"/>
      <c r="O747" s="228"/>
      <c r="T747" s="228"/>
      <c r="U747" s="228"/>
      <c r="V747" s="228"/>
      <c r="AA747" s="228"/>
      <c r="AB747" s="228"/>
      <c r="AC747" s="228"/>
      <c r="AH747" s="228"/>
      <c r="AI747" s="228"/>
      <c r="AJ747" s="228"/>
    </row>
    <row r="748" spans="6:36" ht="13.5" customHeight="1">
      <c r="F748" s="228"/>
      <c r="G748" s="228"/>
      <c r="H748" s="228"/>
      <c r="M748" s="228"/>
      <c r="N748" s="228"/>
      <c r="O748" s="228"/>
      <c r="T748" s="228"/>
      <c r="U748" s="228"/>
      <c r="V748" s="228"/>
      <c r="AA748" s="228"/>
      <c r="AB748" s="228"/>
      <c r="AC748" s="228"/>
      <c r="AH748" s="228"/>
      <c r="AI748" s="228"/>
      <c r="AJ748" s="228"/>
    </row>
    <row r="749" spans="6:36" ht="13.5" customHeight="1">
      <c r="F749" s="228"/>
      <c r="G749" s="228"/>
      <c r="H749" s="228"/>
      <c r="M749" s="228"/>
      <c r="N749" s="228"/>
      <c r="O749" s="228"/>
      <c r="T749" s="228"/>
      <c r="U749" s="228"/>
      <c r="V749" s="228"/>
      <c r="AA749" s="228"/>
      <c r="AB749" s="228"/>
      <c r="AC749" s="228"/>
      <c r="AH749" s="228"/>
      <c r="AI749" s="228"/>
      <c r="AJ749" s="228"/>
    </row>
    <row r="750" spans="6:36" ht="13.5" customHeight="1">
      <c r="F750" s="228"/>
      <c r="G750" s="228"/>
      <c r="H750" s="228"/>
      <c r="M750" s="228"/>
      <c r="N750" s="228"/>
      <c r="O750" s="228"/>
      <c r="T750" s="228"/>
      <c r="U750" s="228"/>
      <c r="V750" s="228"/>
      <c r="AA750" s="228"/>
      <c r="AB750" s="228"/>
      <c r="AC750" s="228"/>
      <c r="AH750" s="228"/>
      <c r="AI750" s="228"/>
      <c r="AJ750" s="228"/>
    </row>
    <row r="751" spans="6:36" ht="13.5" customHeight="1">
      <c r="F751" s="228"/>
      <c r="G751" s="228"/>
      <c r="H751" s="228"/>
      <c r="M751" s="228"/>
      <c r="N751" s="228"/>
      <c r="O751" s="228"/>
      <c r="T751" s="228"/>
      <c r="U751" s="228"/>
      <c r="V751" s="228"/>
      <c r="AA751" s="228"/>
      <c r="AB751" s="228"/>
      <c r="AC751" s="228"/>
      <c r="AH751" s="228"/>
      <c r="AI751" s="228"/>
      <c r="AJ751" s="228"/>
    </row>
    <row r="752" spans="6:36" ht="13.5" customHeight="1">
      <c r="F752" s="228"/>
      <c r="G752" s="228"/>
      <c r="H752" s="228"/>
      <c r="M752" s="228"/>
      <c r="N752" s="228"/>
      <c r="O752" s="228"/>
      <c r="T752" s="228"/>
      <c r="U752" s="228"/>
      <c r="V752" s="228"/>
      <c r="AA752" s="228"/>
      <c r="AB752" s="228"/>
      <c r="AC752" s="228"/>
      <c r="AH752" s="228"/>
      <c r="AI752" s="228"/>
      <c r="AJ752" s="228"/>
    </row>
    <row r="753" spans="6:36" ht="13.5" customHeight="1">
      <c r="F753" s="228"/>
      <c r="G753" s="228"/>
      <c r="H753" s="228"/>
      <c r="M753" s="228"/>
      <c r="N753" s="228"/>
      <c r="O753" s="228"/>
      <c r="T753" s="228"/>
      <c r="U753" s="228"/>
      <c r="V753" s="228"/>
      <c r="AA753" s="228"/>
      <c r="AB753" s="228"/>
      <c r="AC753" s="228"/>
      <c r="AH753" s="228"/>
      <c r="AI753" s="228"/>
      <c r="AJ753" s="228"/>
    </row>
    <row r="754" spans="6:36" ht="13.5" customHeight="1">
      <c r="F754" s="228"/>
      <c r="G754" s="228"/>
      <c r="H754" s="228"/>
      <c r="M754" s="228"/>
      <c r="N754" s="228"/>
      <c r="O754" s="228"/>
      <c r="T754" s="228"/>
      <c r="U754" s="228"/>
      <c r="V754" s="228"/>
      <c r="AA754" s="228"/>
      <c r="AB754" s="228"/>
      <c r="AC754" s="228"/>
      <c r="AH754" s="228"/>
      <c r="AI754" s="228"/>
      <c r="AJ754" s="228"/>
    </row>
    <row r="755" spans="6:36" ht="13.5" customHeight="1">
      <c r="F755" s="228"/>
      <c r="G755" s="228"/>
      <c r="H755" s="228"/>
      <c r="M755" s="228"/>
      <c r="N755" s="228"/>
      <c r="O755" s="228"/>
      <c r="T755" s="228"/>
      <c r="U755" s="228"/>
      <c r="V755" s="228"/>
      <c r="AA755" s="228"/>
      <c r="AB755" s="228"/>
      <c r="AC755" s="228"/>
      <c r="AH755" s="228"/>
      <c r="AI755" s="228"/>
      <c r="AJ755" s="228"/>
    </row>
    <row r="756" spans="6:36" ht="13.5" customHeight="1">
      <c r="F756" s="228"/>
      <c r="G756" s="228"/>
      <c r="H756" s="228"/>
      <c r="M756" s="228"/>
      <c r="N756" s="228"/>
      <c r="O756" s="228"/>
      <c r="T756" s="228"/>
      <c r="U756" s="228"/>
      <c r="V756" s="228"/>
      <c r="AA756" s="228"/>
      <c r="AB756" s="228"/>
      <c r="AC756" s="228"/>
      <c r="AH756" s="228"/>
      <c r="AI756" s="228"/>
      <c r="AJ756" s="228"/>
    </row>
    <row r="757" spans="6:36" ht="13.5" customHeight="1">
      <c r="F757" s="228"/>
      <c r="G757" s="228"/>
      <c r="H757" s="228"/>
      <c r="M757" s="228"/>
      <c r="N757" s="228"/>
      <c r="O757" s="228"/>
      <c r="T757" s="228"/>
      <c r="U757" s="228"/>
      <c r="V757" s="228"/>
      <c r="AA757" s="228"/>
      <c r="AB757" s="228"/>
      <c r="AC757" s="228"/>
      <c r="AH757" s="228"/>
      <c r="AI757" s="228"/>
      <c r="AJ757" s="228"/>
    </row>
    <row r="758" spans="6:36" ht="13.5" customHeight="1">
      <c r="F758" s="228"/>
      <c r="G758" s="228"/>
      <c r="H758" s="228"/>
      <c r="M758" s="228"/>
      <c r="N758" s="228"/>
      <c r="O758" s="228"/>
      <c r="T758" s="228"/>
      <c r="U758" s="228"/>
      <c r="V758" s="228"/>
      <c r="AA758" s="228"/>
      <c r="AB758" s="228"/>
      <c r="AC758" s="228"/>
      <c r="AH758" s="228"/>
      <c r="AI758" s="228"/>
      <c r="AJ758" s="228"/>
    </row>
    <row r="759" spans="6:36" ht="13.5" customHeight="1">
      <c r="F759" s="228"/>
      <c r="G759" s="228"/>
      <c r="H759" s="228"/>
      <c r="M759" s="228"/>
      <c r="N759" s="228"/>
      <c r="O759" s="228"/>
      <c r="T759" s="228"/>
      <c r="U759" s="228"/>
      <c r="V759" s="228"/>
      <c r="AA759" s="228"/>
      <c r="AB759" s="228"/>
      <c r="AC759" s="228"/>
      <c r="AH759" s="228"/>
      <c r="AI759" s="228"/>
      <c r="AJ759" s="228"/>
    </row>
    <row r="760" spans="6:36" ht="13.5" customHeight="1">
      <c r="F760" s="228"/>
      <c r="G760" s="228"/>
      <c r="H760" s="228"/>
      <c r="M760" s="228"/>
      <c r="N760" s="228"/>
      <c r="O760" s="228"/>
      <c r="T760" s="228"/>
      <c r="U760" s="228"/>
      <c r="V760" s="228"/>
      <c r="AA760" s="228"/>
      <c r="AB760" s="228"/>
      <c r="AC760" s="228"/>
      <c r="AH760" s="228"/>
      <c r="AI760" s="228"/>
      <c r="AJ760" s="228"/>
    </row>
    <row r="761" spans="6:36" ht="13.5" customHeight="1">
      <c r="F761" s="228"/>
      <c r="G761" s="228"/>
      <c r="H761" s="228"/>
      <c r="M761" s="228"/>
      <c r="N761" s="228"/>
      <c r="O761" s="228"/>
      <c r="T761" s="228"/>
      <c r="U761" s="228"/>
      <c r="V761" s="228"/>
      <c r="AA761" s="228"/>
      <c r="AB761" s="228"/>
      <c r="AC761" s="228"/>
      <c r="AH761" s="228"/>
      <c r="AI761" s="228"/>
      <c r="AJ761" s="228"/>
    </row>
    <row r="762" spans="6:36" ht="13.5" customHeight="1">
      <c r="F762" s="228"/>
      <c r="G762" s="228"/>
      <c r="H762" s="228"/>
      <c r="M762" s="228"/>
      <c r="N762" s="228"/>
      <c r="O762" s="228"/>
      <c r="T762" s="228"/>
      <c r="U762" s="228"/>
      <c r="V762" s="228"/>
      <c r="AA762" s="228"/>
      <c r="AB762" s="228"/>
      <c r="AC762" s="228"/>
      <c r="AH762" s="228"/>
      <c r="AI762" s="228"/>
      <c r="AJ762" s="228"/>
    </row>
    <row r="763" spans="6:36" ht="13.5" customHeight="1">
      <c r="F763" s="228"/>
      <c r="G763" s="228"/>
      <c r="H763" s="228"/>
      <c r="M763" s="228"/>
      <c r="N763" s="228"/>
      <c r="O763" s="228"/>
      <c r="T763" s="228"/>
      <c r="U763" s="228"/>
      <c r="V763" s="228"/>
      <c r="AA763" s="228"/>
      <c r="AB763" s="228"/>
      <c r="AC763" s="228"/>
      <c r="AH763" s="228"/>
      <c r="AI763" s="228"/>
      <c r="AJ763" s="228"/>
    </row>
    <row r="764" spans="6:36" ht="13.5" customHeight="1">
      <c r="F764" s="228"/>
      <c r="G764" s="228"/>
      <c r="H764" s="228"/>
      <c r="M764" s="228"/>
      <c r="N764" s="228"/>
      <c r="O764" s="228"/>
      <c r="T764" s="228"/>
      <c r="U764" s="228"/>
      <c r="V764" s="228"/>
      <c r="AA764" s="228"/>
      <c r="AB764" s="228"/>
      <c r="AC764" s="228"/>
      <c r="AH764" s="228"/>
      <c r="AI764" s="228"/>
      <c r="AJ764" s="228"/>
    </row>
    <row r="765" spans="6:36" ht="13.5" customHeight="1">
      <c r="F765" s="228"/>
      <c r="G765" s="228"/>
      <c r="H765" s="228"/>
      <c r="M765" s="228"/>
      <c r="N765" s="228"/>
      <c r="O765" s="228"/>
      <c r="T765" s="228"/>
      <c r="U765" s="228"/>
      <c r="V765" s="228"/>
      <c r="AA765" s="228"/>
      <c r="AB765" s="228"/>
      <c r="AC765" s="228"/>
      <c r="AH765" s="228"/>
      <c r="AI765" s="228"/>
      <c r="AJ765" s="228"/>
    </row>
    <row r="766" spans="6:36" ht="13.5" customHeight="1">
      <c r="F766" s="228"/>
      <c r="G766" s="228"/>
      <c r="H766" s="228"/>
      <c r="M766" s="228"/>
      <c r="N766" s="228"/>
      <c r="O766" s="228"/>
      <c r="T766" s="228"/>
      <c r="U766" s="228"/>
      <c r="V766" s="228"/>
      <c r="AA766" s="228"/>
      <c r="AB766" s="228"/>
      <c r="AC766" s="228"/>
      <c r="AH766" s="228"/>
      <c r="AI766" s="228"/>
      <c r="AJ766" s="228"/>
    </row>
    <row r="767" spans="6:36" ht="13.5" customHeight="1">
      <c r="F767" s="228"/>
      <c r="G767" s="228"/>
      <c r="H767" s="228"/>
      <c r="M767" s="228"/>
      <c r="N767" s="228"/>
      <c r="O767" s="228"/>
      <c r="T767" s="228"/>
      <c r="U767" s="228"/>
      <c r="V767" s="228"/>
      <c r="AA767" s="228"/>
      <c r="AB767" s="228"/>
      <c r="AC767" s="228"/>
      <c r="AH767" s="228"/>
      <c r="AI767" s="228"/>
      <c r="AJ767" s="228"/>
    </row>
    <row r="768" spans="6:36" ht="13.5" customHeight="1">
      <c r="F768" s="228"/>
      <c r="G768" s="228"/>
      <c r="H768" s="228"/>
      <c r="M768" s="228"/>
      <c r="N768" s="228"/>
      <c r="O768" s="228"/>
      <c r="T768" s="228"/>
      <c r="U768" s="228"/>
      <c r="V768" s="228"/>
      <c r="AA768" s="228"/>
      <c r="AB768" s="228"/>
      <c r="AC768" s="228"/>
      <c r="AH768" s="228"/>
      <c r="AI768" s="228"/>
      <c r="AJ768" s="228"/>
    </row>
    <row r="769" spans="6:36" ht="13.5" customHeight="1">
      <c r="F769" s="228"/>
      <c r="G769" s="228"/>
      <c r="H769" s="228"/>
      <c r="M769" s="228"/>
      <c r="N769" s="228"/>
      <c r="O769" s="228"/>
      <c r="T769" s="228"/>
      <c r="U769" s="228"/>
      <c r="V769" s="228"/>
      <c r="AA769" s="228"/>
      <c r="AB769" s="228"/>
      <c r="AC769" s="228"/>
      <c r="AH769" s="228"/>
      <c r="AI769" s="228"/>
      <c r="AJ769" s="228"/>
    </row>
    <row r="770" spans="6:36" ht="13.5" customHeight="1">
      <c r="F770" s="228"/>
      <c r="G770" s="228"/>
      <c r="H770" s="228"/>
      <c r="M770" s="228"/>
      <c r="N770" s="228"/>
      <c r="O770" s="228"/>
      <c r="T770" s="228"/>
      <c r="U770" s="228"/>
      <c r="V770" s="228"/>
      <c r="AA770" s="228"/>
      <c r="AB770" s="228"/>
      <c r="AC770" s="228"/>
      <c r="AH770" s="228"/>
      <c r="AI770" s="228"/>
      <c r="AJ770" s="228"/>
    </row>
    <row r="771" spans="6:36" ht="13.5" customHeight="1">
      <c r="F771" s="228"/>
      <c r="G771" s="228"/>
      <c r="H771" s="228"/>
      <c r="M771" s="228"/>
      <c r="N771" s="228"/>
      <c r="O771" s="228"/>
      <c r="T771" s="228"/>
      <c r="U771" s="228"/>
      <c r="V771" s="228"/>
      <c r="AA771" s="228"/>
      <c r="AB771" s="228"/>
      <c r="AC771" s="228"/>
      <c r="AH771" s="228"/>
      <c r="AI771" s="228"/>
      <c r="AJ771" s="228"/>
    </row>
    <row r="772" spans="6:36" ht="13.5" customHeight="1">
      <c r="F772" s="228"/>
      <c r="G772" s="228"/>
      <c r="H772" s="228"/>
      <c r="M772" s="228"/>
      <c r="N772" s="228"/>
      <c r="O772" s="228"/>
      <c r="T772" s="228"/>
      <c r="U772" s="228"/>
      <c r="V772" s="228"/>
      <c r="AA772" s="228"/>
      <c r="AB772" s="228"/>
      <c r="AC772" s="228"/>
      <c r="AH772" s="228"/>
      <c r="AI772" s="228"/>
      <c r="AJ772" s="228"/>
    </row>
    <row r="773" spans="6:36" ht="13.5" customHeight="1">
      <c r="F773" s="228"/>
      <c r="G773" s="228"/>
      <c r="H773" s="228"/>
      <c r="M773" s="228"/>
      <c r="N773" s="228"/>
      <c r="O773" s="228"/>
      <c r="T773" s="228"/>
      <c r="U773" s="228"/>
      <c r="V773" s="228"/>
      <c r="AA773" s="228"/>
      <c r="AB773" s="228"/>
      <c r="AC773" s="228"/>
      <c r="AH773" s="228"/>
      <c r="AI773" s="228"/>
      <c r="AJ773" s="228"/>
    </row>
    <row r="774" spans="6:36" ht="13.5" customHeight="1">
      <c r="F774" s="228"/>
      <c r="G774" s="228"/>
      <c r="H774" s="228"/>
      <c r="M774" s="228"/>
      <c r="N774" s="228"/>
      <c r="O774" s="228"/>
      <c r="T774" s="228"/>
      <c r="U774" s="228"/>
      <c r="V774" s="228"/>
      <c r="AA774" s="228"/>
      <c r="AB774" s="228"/>
      <c r="AC774" s="228"/>
      <c r="AH774" s="228"/>
      <c r="AI774" s="228"/>
      <c r="AJ774" s="228"/>
    </row>
    <row r="775" spans="6:36" ht="13.5" customHeight="1">
      <c r="F775" s="228"/>
      <c r="G775" s="228"/>
      <c r="H775" s="228"/>
      <c r="M775" s="228"/>
      <c r="N775" s="228"/>
      <c r="O775" s="228"/>
      <c r="T775" s="228"/>
      <c r="U775" s="228"/>
      <c r="V775" s="228"/>
      <c r="AA775" s="228"/>
      <c r="AB775" s="228"/>
      <c r="AC775" s="228"/>
      <c r="AH775" s="228"/>
      <c r="AI775" s="228"/>
      <c r="AJ775" s="228"/>
    </row>
    <row r="776" spans="6:36" ht="13.5" customHeight="1">
      <c r="F776" s="228"/>
      <c r="G776" s="228"/>
      <c r="H776" s="228"/>
      <c r="M776" s="228"/>
      <c r="N776" s="228"/>
      <c r="O776" s="228"/>
      <c r="T776" s="228"/>
      <c r="U776" s="228"/>
      <c r="V776" s="228"/>
      <c r="AA776" s="228"/>
      <c r="AB776" s="228"/>
      <c r="AC776" s="228"/>
      <c r="AH776" s="228"/>
      <c r="AI776" s="228"/>
      <c r="AJ776" s="228"/>
    </row>
    <row r="777" spans="6:36" ht="13.5" customHeight="1">
      <c r="F777" s="228"/>
      <c r="G777" s="228"/>
      <c r="H777" s="228"/>
      <c r="M777" s="228"/>
      <c r="N777" s="228"/>
      <c r="O777" s="228"/>
      <c r="T777" s="228"/>
      <c r="U777" s="228"/>
      <c r="V777" s="228"/>
      <c r="AA777" s="228"/>
      <c r="AB777" s="228"/>
      <c r="AC777" s="228"/>
      <c r="AH777" s="228"/>
      <c r="AI777" s="228"/>
      <c r="AJ777" s="228"/>
    </row>
    <row r="778" spans="6:36" ht="13.5" customHeight="1">
      <c r="F778" s="228"/>
      <c r="G778" s="228"/>
      <c r="H778" s="228"/>
      <c r="M778" s="228"/>
      <c r="N778" s="228"/>
      <c r="O778" s="228"/>
      <c r="T778" s="228"/>
      <c r="U778" s="228"/>
      <c r="V778" s="228"/>
      <c r="AA778" s="228"/>
      <c r="AB778" s="228"/>
      <c r="AC778" s="228"/>
      <c r="AH778" s="228"/>
      <c r="AI778" s="228"/>
      <c r="AJ778" s="228"/>
    </row>
    <row r="779" spans="6:36" ht="13.5" customHeight="1">
      <c r="F779" s="228"/>
      <c r="G779" s="228"/>
      <c r="H779" s="228"/>
      <c r="M779" s="228"/>
      <c r="N779" s="228"/>
      <c r="O779" s="228"/>
      <c r="T779" s="228"/>
      <c r="U779" s="228"/>
      <c r="V779" s="228"/>
      <c r="AA779" s="228"/>
      <c r="AB779" s="228"/>
      <c r="AC779" s="228"/>
      <c r="AH779" s="228"/>
      <c r="AI779" s="228"/>
      <c r="AJ779" s="228"/>
    </row>
    <row r="780" spans="6:36" ht="13.5" customHeight="1">
      <c r="F780" s="228"/>
      <c r="G780" s="228"/>
      <c r="H780" s="228"/>
      <c r="M780" s="228"/>
      <c r="N780" s="228"/>
      <c r="O780" s="228"/>
      <c r="T780" s="228"/>
      <c r="U780" s="228"/>
      <c r="V780" s="228"/>
      <c r="AA780" s="228"/>
      <c r="AB780" s="228"/>
      <c r="AC780" s="228"/>
      <c r="AH780" s="228"/>
      <c r="AI780" s="228"/>
      <c r="AJ780" s="228"/>
    </row>
    <row r="781" spans="6:36" ht="13.5" customHeight="1">
      <c r="F781" s="228"/>
      <c r="G781" s="228"/>
      <c r="H781" s="228"/>
      <c r="M781" s="228"/>
      <c r="N781" s="228"/>
      <c r="O781" s="228"/>
      <c r="T781" s="228"/>
      <c r="U781" s="228"/>
      <c r="V781" s="228"/>
      <c r="AA781" s="228"/>
      <c r="AB781" s="228"/>
      <c r="AC781" s="228"/>
      <c r="AH781" s="228"/>
      <c r="AI781" s="228"/>
      <c r="AJ781" s="228"/>
    </row>
    <row r="782" spans="6:36" ht="13.5" customHeight="1">
      <c r="F782" s="228"/>
      <c r="G782" s="228"/>
      <c r="H782" s="228"/>
      <c r="M782" s="228"/>
      <c r="N782" s="228"/>
      <c r="O782" s="228"/>
      <c r="T782" s="228"/>
      <c r="U782" s="228"/>
      <c r="V782" s="228"/>
      <c r="AA782" s="228"/>
      <c r="AB782" s="228"/>
      <c r="AC782" s="228"/>
      <c r="AH782" s="228"/>
      <c r="AI782" s="228"/>
      <c r="AJ782" s="228"/>
    </row>
    <row r="783" spans="6:36" ht="13.5" customHeight="1">
      <c r="F783" s="228"/>
      <c r="G783" s="228"/>
      <c r="H783" s="228"/>
      <c r="M783" s="228"/>
      <c r="N783" s="228"/>
      <c r="O783" s="228"/>
      <c r="T783" s="228"/>
      <c r="U783" s="228"/>
      <c r="V783" s="228"/>
      <c r="AA783" s="228"/>
      <c r="AB783" s="228"/>
      <c r="AC783" s="228"/>
      <c r="AH783" s="228"/>
      <c r="AI783" s="228"/>
      <c r="AJ783" s="228"/>
    </row>
    <row r="784" spans="6:36" ht="13.5" customHeight="1">
      <c r="F784" s="228"/>
      <c r="G784" s="228"/>
      <c r="H784" s="228"/>
      <c r="M784" s="228"/>
      <c r="N784" s="228"/>
      <c r="O784" s="228"/>
      <c r="T784" s="228"/>
      <c r="U784" s="228"/>
      <c r="V784" s="228"/>
      <c r="AA784" s="228"/>
      <c r="AB784" s="228"/>
      <c r="AC784" s="228"/>
      <c r="AH784" s="228"/>
      <c r="AI784" s="228"/>
      <c r="AJ784" s="228"/>
    </row>
    <row r="785" spans="6:36" ht="13.5" customHeight="1">
      <c r="F785" s="228"/>
      <c r="G785" s="228"/>
      <c r="H785" s="228"/>
      <c r="M785" s="228"/>
      <c r="N785" s="228"/>
      <c r="O785" s="228"/>
      <c r="T785" s="228"/>
      <c r="U785" s="228"/>
      <c r="V785" s="228"/>
      <c r="AA785" s="228"/>
      <c r="AB785" s="228"/>
      <c r="AC785" s="228"/>
      <c r="AH785" s="228"/>
      <c r="AI785" s="228"/>
      <c r="AJ785" s="228"/>
    </row>
    <row r="786" spans="6:36" ht="13.5" customHeight="1">
      <c r="F786" s="228"/>
      <c r="G786" s="228"/>
      <c r="H786" s="228"/>
      <c r="M786" s="228"/>
      <c r="N786" s="228"/>
      <c r="O786" s="228"/>
      <c r="T786" s="228"/>
      <c r="U786" s="228"/>
      <c r="V786" s="228"/>
      <c r="AA786" s="228"/>
      <c r="AB786" s="228"/>
      <c r="AC786" s="228"/>
      <c r="AH786" s="228"/>
      <c r="AI786" s="228"/>
      <c r="AJ786" s="228"/>
    </row>
    <row r="787" spans="6:36" ht="13.5" customHeight="1">
      <c r="F787" s="228"/>
      <c r="G787" s="228"/>
      <c r="H787" s="228"/>
      <c r="M787" s="228"/>
      <c r="N787" s="228"/>
      <c r="O787" s="228"/>
      <c r="T787" s="228"/>
      <c r="U787" s="228"/>
      <c r="V787" s="228"/>
      <c r="AA787" s="228"/>
      <c r="AB787" s="228"/>
      <c r="AC787" s="228"/>
      <c r="AH787" s="228"/>
      <c r="AI787" s="228"/>
      <c r="AJ787" s="228"/>
    </row>
    <row r="788" spans="6:36" ht="13.5" customHeight="1">
      <c r="F788" s="228"/>
      <c r="G788" s="228"/>
      <c r="H788" s="228"/>
      <c r="M788" s="228"/>
      <c r="N788" s="228"/>
      <c r="O788" s="228"/>
      <c r="T788" s="228"/>
      <c r="U788" s="228"/>
      <c r="V788" s="228"/>
      <c r="AA788" s="228"/>
      <c r="AB788" s="228"/>
      <c r="AC788" s="228"/>
      <c r="AH788" s="228"/>
      <c r="AI788" s="228"/>
      <c r="AJ788" s="228"/>
    </row>
    <row r="789" spans="6:36" ht="13.5" customHeight="1">
      <c r="F789" s="228"/>
      <c r="G789" s="228"/>
      <c r="H789" s="228"/>
      <c r="M789" s="228"/>
      <c r="N789" s="228"/>
      <c r="O789" s="228"/>
      <c r="T789" s="228"/>
      <c r="U789" s="228"/>
      <c r="V789" s="228"/>
      <c r="AA789" s="228"/>
      <c r="AB789" s="228"/>
      <c r="AC789" s="228"/>
      <c r="AH789" s="228"/>
      <c r="AI789" s="228"/>
      <c r="AJ789" s="228"/>
    </row>
    <row r="790" spans="6:36" ht="13.5" customHeight="1">
      <c r="F790" s="228"/>
      <c r="G790" s="228"/>
      <c r="H790" s="228"/>
      <c r="M790" s="228"/>
      <c r="N790" s="228"/>
      <c r="O790" s="228"/>
      <c r="T790" s="228"/>
      <c r="U790" s="228"/>
      <c r="V790" s="228"/>
      <c r="AA790" s="228"/>
      <c r="AB790" s="228"/>
      <c r="AC790" s="228"/>
      <c r="AH790" s="228"/>
      <c r="AI790" s="228"/>
      <c r="AJ790" s="228"/>
    </row>
    <row r="791" spans="6:36" ht="13.5" customHeight="1">
      <c r="F791" s="228"/>
      <c r="G791" s="228"/>
      <c r="H791" s="228"/>
      <c r="M791" s="228"/>
      <c r="N791" s="228"/>
      <c r="O791" s="228"/>
      <c r="T791" s="228"/>
      <c r="U791" s="228"/>
      <c r="V791" s="228"/>
      <c r="AA791" s="228"/>
      <c r="AB791" s="228"/>
      <c r="AC791" s="228"/>
      <c r="AH791" s="228"/>
      <c r="AI791" s="228"/>
      <c r="AJ791" s="228"/>
    </row>
    <row r="792" spans="6:36" ht="13.5" customHeight="1">
      <c r="F792" s="228"/>
      <c r="G792" s="228"/>
      <c r="H792" s="228"/>
      <c r="M792" s="228"/>
      <c r="N792" s="228"/>
      <c r="O792" s="228"/>
      <c r="T792" s="228"/>
      <c r="U792" s="228"/>
      <c r="V792" s="228"/>
      <c r="AA792" s="228"/>
      <c r="AB792" s="228"/>
      <c r="AC792" s="228"/>
      <c r="AH792" s="228"/>
      <c r="AI792" s="228"/>
      <c r="AJ792" s="228"/>
    </row>
    <row r="793" spans="6:36" ht="13.5" customHeight="1">
      <c r="F793" s="228"/>
      <c r="G793" s="228"/>
      <c r="H793" s="228"/>
      <c r="M793" s="228"/>
      <c r="N793" s="228"/>
      <c r="O793" s="228"/>
      <c r="T793" s="228"/>
      <c r="U793" s="228"/>
      <c r="V793" s="228"/>
      <c r="AA793" s="228"/>
      <c r="AB793" s="228"/>
      <c r="AC793" s="228"/>
      <c r="AH793" s="228"/>
      <c r="AI793" s="228"/>
      <c r="AJ793" s="228"/>
    </row>
    <row r="794" spans="6:36" ht="13.5" customHeight="1">
      <c r="F794" s="228"/>
      <c r="G794" s="228"/>
      <c r="H794" s="228"/>
      <c r="M794" s="228"/>
      <c r="N794" s="228"/>
      <c r="O794" s="228"/>
      <c r="T794" s="228"/>
      <c r="U794" s="228"/>
      <c r="V794" s="228"/>
      <c r="AA794" s="228"/>
      <c r="AB794" s="228"/>
      <c r="AC794" s="228"/>
      <c r="AH794" s="228"/>
      <c r="AI794" s="228"/>
      <c r="AJ794" s="228"/>
    </row>
    <row r="795" spans="6:36" ht="13.5" customHeight="1">
      <c r="F795" s="228"/>
      <c r="G795" s="228"/>
      <c r="H795" s="228"/>
      <c r="M795" s="228"/>
      <c r="N795" s="228"/>
      <c r="O795" s="228"/>
      <c r="T795" s="228"/>
      <c r="U795" s="228"/>
      <c r="V795" s="228"/>
      <c r="AA795" s="228"/>
      <c r="AB795" s="228"/>
      <c r="AC795" s="228"/>
      <c r="AH795" s="228"/>
      <c r="AI795" s="228"/>
      <c r="AJ795" s="228"/>
    </row>
    <row r="796" spans="6:36" ht="13.5" customHeight="1">
      <c r="F796" s="228"/>
      <c r="G796" s="228"/>
      <c r="H796" s="228"/>
      <c r="M796" s="228"/>
      <c r="N796" s="228"/>
      <c r="O796" s="228"/>
      <c r="T796" s="228"/>
      <c r="U796" s="228"/>
      <c r="V796" s="228"/>
      <c r="AA796" s="228"/>
      <c r="AB796" s="228"/>
      <c r="AC796" s="228"/>
      <c r="AH796" s="228"/>
      <c r="AI796" s="228"/>
      <c r="AJ796" s="228"/>
    </row>
    <row r="797" spans="6:36" ht="13.5" customHeight="1">
      <c r="F797" s="228"/>
      <c r="G797" s="228"/>
      <c r="H797" s="228"/>
      <c r="M797" s="228"/>
      <c r="N797" s="228"/>
      <c r="O797" s="228"/>
      <c r="T797" s="228"/>
      <c r="U797" s="228"/>
      <c r="V797" s="228"/>
      <c r="AA797" s="228"/>
      <c r="AB797" s="228"/>
      <c r="AC797" s="228"/>
      <c r="AH797" s="228"/>
      <c r="AI797" s="228"/>
      <c r="AJ797" s="228"/>
    </row>
    <row r="798" spans="6:36" ht="13.5" customHeight="1">
      <c r="F798" s="228"/>
      <c r="G798" s="228"/>
      <c r="H798" s="228"/>
      <c r="M798" s="228"/>
      <c r="N798" s="228"/>
      <c r="O798" s="228"/>
      <c r="T798" s="228"/>
      <c r="U798" s="228"/>
      <c r="V798" s="228"/>
      <c r="AA798" s="228"/>
      <c r="AB798" s="228"/>
      <c r="AC798" s="228"/>
      <c r="AH798" s="228"/>
      <c r="AI798" s="228"/>
      <c r="AJ798" s="228"/>
    </row>
    <row r="799" spans="6:36" ht="13.5" customHeight="1">
      <c r="F799" s="228"/>
      <c r="G799" s="228"/>
      <c r="H799" s="228"/>
      <c r="M799" s="228"/>
      <c r="N799" s="228"/>
      <c r="O799" s="228"/>
      <c r="T799" s="228"/>
      <c r="U799" s="228"/>
      <c r="V799" s="228"/>
      <c r="AA799" s="228"/>
      <c r="AB799" s="228"/>
      <c r="AC799" s="228"/>
      <c r="AH799" s="228"/>
      <c r="AI799" s="228"/>
      <c r="AJ799" s="228"/>
    </row>
    <row r="800" spans="6:36" ht="13.5" customHeight="1">
      <c r="F800" s="228"/>
      <c r="G800" s="228"/>
      <c r="H800" s="228"/>
      <c r="M800" s="228"/>
      <c r="N800" s="228"/>
      <c r="O800" s="228"/>
      <c r="T800" s="228"/>
      <c r="U800" s="228"/>
      <c r="V800" s="228"/>
      <c r="AA800" s="228"/>
      <c r="AB800" s="228"/>
      <c r="AC800" s="228"/>
      <c r="AH800" s="228"/>
      <c r="AI800" s="228"/>
      <c r="AJ800" s="228"/>
    </row>
    <row r="801" spans="6:36" ht="13.5" customHeight="1">
      <c r="F801" s="228"/>
      <c r="G801" s="228"/>
      <c r="H801" s="228"/>
      <c r="M801" s="228"/>
      <c r="N801" s="228"/>
      <c r="O801" s="228"/>
      <c r="T801" s="228"/>
      <c r="U801" s="228"/>
      <c r="V801" s="228"/>
      <c r="AA801" s="228"/>
      <c r="AB801" s="228"/>
      <c r="AC801" s="228"/>
      <c r="AH801" s="228"/>
      <c r="AI801" s="228"/>
      <c r="AJ801" s="228"/>
    </row>
    <row r="802" spans="6:36" ht="13.5" customHeight="1">
      <c r="F802" s="228"/>
      <c r="G802" s="228"/>
      <c r="H802" s="228"/>
      <c r="M802" s="228"/>
      <c r="N802" s="228"/>
      <c r="O802" s="228"/>
      <c r="T802" s="228"/>
      <c r="U802" s="228"/>
      <c r="V802" s="228"/>
      <c r="AA802" s="228"/>
      <c r="AB802" s="228"/>
      <c r="AC802" s="228"/>
      <c r="AH802" s="228"/>
      <c r="AI802" s="228"/>
      <c r="AJ802" s="228"/>
    </row>
    <row r="803" spans="6:36" ht="13.5" customHeight="1">
      <c r="F803" s="228"/>
      <c r="G803" s="228"/>
      <c r="H803" s="228"/>
      <c r="M803" s="228"/>
      <c r="N803" s="228"/>
      <c r="O803" s="228"/>
      <c r="T803" s="228"/>
      <c r="U803" s="228"/>
      <c r="V803" s="228"/>
      <c r="AA803" s="228"/>
      <c r="AB803" s="228"/>
      <c r="AC803" s="228"/>
      <c r="AH803" s="228"/>
      <c r="AI803" s="228"/>
      <c r="AJ803" s="228"/>
    </row>
    <row r="804" spans="6:36" ht="13.5" customHeight="1">
      <c r="F804" s="228"/>
      <c r="G804" s="228"/>
      <c r="H804" s="228"/>
      <c r="M804" s="228"/>
      <c r="N804" s="228"/>
      <c r="O804" s="228"/>
      <c r="T804" s="228"/>
      <c r="U804" s="228"/>
      <c r="V804" s="228"/>
      <c r="AA804" s="228"/>
      <c r="AB804" s="228"/>
      <c r="AC804" s="228"/>
      <c r="AH804" s="228"/>
      <c r="AI804" s="228"/>
      <c r="AJ804" s="228"/>
    </row>
    <row r="805" spans="6:36" ht="13.5" customHeight="1">
      <c r="F805" s="228"/>
      <c r="G805" s="228"/>
      <c r="H805" s="228"/>
      <c r="M805" s="228"/>
      <c r="N805" s="228"/>
      <c r="O805" s="228"/>
      <c r="T805" s="228"/>
      <c r="U805" s="228"/>
      <c r="V805" s="228"/>
      <c r="AA805" s="228"/>
      <c r="AB805" s="228"/>
      <c r="AC805" s="228"/>
      <c r="AH805" s="228"/>
      <c r="AI805" s="228"/>
      <c r="AJ805" s="228"/>
    </row>
    <row r="806" spans="6:36" ht="13.5" customHeight="1">
      <c r="F806" s="228"/>
      <c r="G806" s="228"/>
      <c r="H806" s="228"/>
      <c r="M806" s="228"/>
      <c r="N806" s="228"/>
      <c r="O806" s="228"/>
      <c r="T806" s="228"/>
      <c r="U806" s="228"/>
      <c r="V806" s="228"/>
      <c r="AA806" s="228"/>
      <c r="AB806" s="228"/>
      <c r="AC806" s="228"/>
      <c r="AH806" s="228"/>
      <c r="AI806" s="228"/>
      <c r="AJ806" s="228"/>
    </row>
    <row r="807" spans="6:36" ht="13.5" customHeight="1">
      <c r="F807" s="228"/>
      <c r="G807" s="228"/>
      <c r="H807" s="228"/>
      <c r="M807" s="228"/>
      <c r="N807" s="228"/>
      <c r="O807" s="228"/>
      <c r="T807" s="228"/>
      <c r="U807" s="228"/>
      <c r="V807" s="228"/>
      <c r="AA807" s="228"/>
      <c r="AB807" s="228"/>
      <c r="AC807" s="228"/>
      <c r="AH807" s="228"/>
      <c r="AI807" s="228"/>
      <c r="AJ807" s="228"/>
    </row>
    <row r="808" spans="6:36" ht="13.5" customHeight="1">
      <c r="F808" s="228"/>
      <c r="G808" s="228"/>
      <c r="H808" s="228"/>
      <c r="M808" s="228"/>
      <c r="N808" s="228"/>
      <c r="O808" s="228"/>
      <c r="T808" s="228"/>
      <c r="U808" s="228"/>
      <c r="V808" s="228"/>
      <c r="AA808" s="228"/>
      <c r="AB808" s="228"/>
      <c r="AC808" s="228"/>
      <c r="AH808" s="228"/>
      <c r="AI808" s="228"/>
      <c r="AJ808" s="228"/>
    </row>
    <row r="809" spans="6:36" ht="13.5" customHeight="1">
      <c r="F809" s="228"/>
      <c r="G809" s="228"/>
      <c r="H809" s="228"/>
      <c r="M809" s="228"/>
      <c r="N809" s="228"/>
      <c r="O809" s="228"/>
      <c r="T809" s="228"/>
      <c r="U809" s="228"/>
      <c r="V809" s="228"/>
      <c r="AA809" s="228"/>
      <c r="AB809" s="228"/>
      <c r="AC809" s="228"/>
      <c r="AH809" s="228"/>
      <c r="AI809" s="228"/>
      <c r="AJ809" s="228"/>
    </row>
    <row r="810" spans="6:36" ht="13.5" customHeight="1">
      <c r="F810" s="228"/>
      <c r="G810" s="228"/>
      <c r="H810" s="228"/>
      <c r="M810" s="228"/>
      <c r="N810" s="228"/>
      <c r="O810" s="228"/>
      <c r="T810" s="228"/>
      <c r="U810" s="228"/>
      <c r="V810" s="228"/>
      <c r="AA810" s="228"/>
      <c r="AB810" s="228"/>
      <c r="AC810" s="228"/>
      <c r="AH810" s="228"/>
      <c r="AI810" s="228"/>
      <c r="AJ810" s="228"/>
    </row>
    <row r="811" spans="6:36" ht="13.5" customHeight="1">
      <c r="F811" s="228"/>
      <c r="G811" s="228"/>
      <c r="H811" s="228"/>
      <c r="M811" s="228"/>
      <c r="N811" s="228"/>
      <c r="O811" s="228"/>
      <c r="T811" s="228"/>
      <c r="U811" s="228"/>
      <c r="V811" s="228"/>
      <c r="AA811" s="228"/>
      <c r="AB811" s="228"/>
      <c r="AC811" s="228"/>
      <c r="AH811" s="228"/>
      <c r="AI811" s="228"/>
      <c r="AJ811" s="228"/>
    </row>
    <row r="812" spans="6:36" ht="13.5" customHeight="1">
      <c r="F812" s="228"/>
      <c r="G812" s="228"/>
      <c r="H812" s="228"/>
      <c r="M812" s="228"/>
      <c r="N812" s="228"/>
      <c r="O812" s="228"/>
      <c r="T812" s="228"/>
      <c r="U812" s="228"/>
      <c r="V812" s="228"/>
      <c r="AA812" s="228"/>
      <c r="AB812" s="228"/>
      <c r="AC812" s="228"/>
      <c r="AH812" s="228"/>
      <c r="AI812" s="228"/>
      <c r="AJ812" s="228"/>
    </row>
    <row r="813" spans="6:36" ht="13.5" customHeight="1">
      <c r="F813" s="228"/>
      <c r="G813" s="228"/>
      <c r="H813" s="228"/>
      <c r="M813" s="228"/>
      <c r="N813" s="228"/>
      <c r="O813" s="228"/>
      <c r="T813" s="228"/>
      <c r="U813" s="228"/>
      <c r="V813" s="228"/>
      <c r="AA813" s="228"/>
      <c r="AB813" s="228"/>
      <c r="AC813" s="228"/>
      <c r="AH813" s="228"/>
      <c r="AI813" s="228"/>
      <c r="AJ813" s="228"/>
    </row>
    <row r="814" spans="6:36" ht="13.5" customHeight="1">
      <c r="F814" s="228"/>
      <c r="G814" s="228"/>
      <c r="H814" s="228"/>
      <c r="M814" s="228"/>
      <c r="N814" s="228"/>
      <c r="O814" s="228"/>
      <c r="T814" s="228"/>
      <c r="U814" s="228"/>
      <c r="V814" s="228"/>
      <c r="AA814" s="228"/>
      <c r="AB814" s="228"/>
      <c r="AC814" s="228"/>
      <c r="AH814" s="228"/>
      <c r="AI814" s="228"/>
      <c r="AJ814" s="228"/>
    </row>
    <row r="815" spans="6:36" ht="13.5" customHeight="1">
      <c r="F815" s="228"/>
      <c r="G815" s="228"/>
      <c r="H815" s="228"/>
      <c r="M815" s="228"/>
      <c r="N815" s="228"/>
      <c r="O815" s="228"/>
      <c r="T815" s="228"/>
      <c r="U815" s="228"/>
      <c r="V815" s="228"/>
      <c r="AA815" s="228"/>
      <c r="AB815" s="228"/>
      <c r="AC815" s="228"/>
      <c r="AH815" s="228"/>
      <c r="AI815" s="228"/>
      <c r="AJ815" s="228"/>
    </row>
    <row r="816" spans="6:36" ht="13.5" customHeight="1">
      <c r="F816" s="228"/>
      <c r="G816" s="228"/>
      <c r="H816" s="228"/>
      <c r="M816" s="228"/>
      <c r="N816" s="228"/>
      <c r="O816" s="228"/>
      <c r="T816" s="228"/>
      <c r="U816" s="228"/>
      <c r="V816" s="228"/>
      <c r="AA816" s="228"/>
      <c r="AB816" s="228"/>
      <c r="AC816" s="228"/>
      <c r="AH816" s="228"/>
      <c r="AI816" s="228"/>
      <c r="AJ816" s="228"/>
    </row>
    <row r="817" spans="6:36" ht="13.5" customHeight="1">
      <c r="F817" s="228"/>
      <c r="G817" s="228"/>
      <c r="H817" s="228"/>
      <c r="M817" s="228"/>
      <c r="N817" s="228"/>
      <c r="O817" s="228"/>
      <c r="T817" s="228"/>
      <c r="U817" s="228"/>
      <c r="V817" s="228"/>
      <c r="AA817" s="228"/>
      <c r="AB817" s="228"/>
      <c r="AC817" s="228"/>
      <c r="AH817" s="228"/>
      <c r="AI817" s="228"/>
      <c r="AJ817" s="228"/>
    </row>
    <row r="818" spans="6:36" ht="13.5" customHeight="1">
      <c r="F818" s="228"/>
      <c r="G818" s="228"/>
      <c r="H818" s="228"/>
      <c r="M818" s="228"/>
      <c r="N818" s="228"/>
      <c r="O818" s="228"/>
      <c r="T818" s="228"/>
      <c r="U818" s="228"/>
      <c r="V818" s="228"/>
      <c r="AA818" s="228"/>
      <c r="AB818" s="228"/>
      <c r="AC818" s="228"/>
      <c r="AH818" s="228"/>
      <c r="AI818" s="228"/>
      <c r="AJ818" s="228"/>
    </row>
    <row r="819" spans="6:36" ht="13.5" customHeight="1">
      <c r="F819" s="228"/>
      <c r="G819" s="228"/>
      <c r="H819" s="228"/>
      <c r="M819" s="228"/>
      <c r="N819" s="228"/>
      <c r="O819" s="228"/>
      <c r="T819" s="228"/>
      <c r="U819" s="228"/>
      <c r="V819" s="228"/>
      <c r="AA819" s="228"/>
      <c r="AB819" s="228"/>
      <c r="AC819" s="228"/>
      <c r="AH819" s="228"/>
      <c r="AI819" s="228"/>
      <c r="AJ819" s="228"/>
    </row>
    <row r="820" spans="6:36" ht="13.5" customHeight="1">
      <c r="F820" s="228"/>
      <c r="G820" s="228"/>
      <c r="H820" s="228"/>
      <c r="M820" s="228"/>
      <c r="N820" s="228"/>
      <c r="O820" s="228"/>
      <c r="T820" s="228"/>
      <c r="U820" s="228"/>
      <c r="V820" s="228"/>
      <c r="AA820" s="228"/>
      <c r="AB820" s="228"/>
      <c r="AC820" s="228"/>
      <c r="AH820" s="228"/>
      <c r="AI820" s="228"/>
      <c r="AJ820" s="228"/>
    </row>
    <row r="821" spans="6:36" ht="13.5" customHeight="1">
      <c r="F821" s="228"/>
      <c r="G821" s="228"/>
      <c r="H821" s="228"/>
      <c r="M821" s="228"/>
      <c r="N821" s="228"/>
      <c r="O821" s="228"/>
      <c r="T821" s="228"/>
      <c r="U821" s="228"/>
      <c r="V821" s="228"/>
      <c r="AA821" s="228"/>
      <c r="AB821" s="228"/>
      <c r="AC821" s="228"/>
      <c r="AH821" s="228"/>
      <c r="AI821" s="228"/>
      <c r="AJ821" s="228"/>
    </row>
    <row r="822" spans="6:36" ht="13.5" customHeight="1">
      <c r="F822" s="228"/>
      <c r="G822" s="228"/>
      <c r="H822" s="228"/>
      <c r="M822" s="228"/>
      <c r="N822" s="228"/>
      <c r="O822" s="228"/>
      <c r="T822" s="228"/>
      <c r="U822" s="228"/>
      <c r="V822" s="228"/>
      <c r="AA822" s="228"/>
      <c r="AB822" s="228"/>
      <c r="AC822" s="228"/>
      <c r="AH822" s="228"/>
      <c r="AI822" s="228"/>
      <c r="AJ822" s="228"/>
    </row>
    <row r="823" spans="6:36" ht="13.5" customHeight="1">
      <c r="F823" s="228"/>
      <c r="G823" s="228"/>
      <c r="H823" s="228"/>
      <c r="M823" s="228"/>
      <c r="N823" s="228"/>
      <c r="O823" s="228"/>
      <c r="T823" s="228"/>
      <c r="U823" s="228"/>
      <c r="V823" s="228"/>
      <c r="AA823" s="228"/>
      <c r="AB823" s="228"/>
      <c r="AC823" s="228"/>
      <c r="AH823" s="228"/>
      <c r="AI823" s="228"/>
      <c r="AJ823" s="228"/>
    </row>
    <row r="824" spans="6:36" ht="13.5" customHeight="1">
      <c r="F824" s="228"/>
      <c r="G824" s="228"/>
      <c r="H824" s="228"/>
      <c r="M824" s="228"/>
      <c r="N824" s="228"/>
      <c r="O824" s="228"/>
      <c r="T824" s="228"/>
      <c r="U824" s="228"/>
      <c r="V824" s="228"/>
      <c r="AA824" s="228"/>
      <c r="AB824" s="228"/>
      <c r="AC824" s="228"/>
      <c r="AH824" s="228"/>
      <c r="AI824" s="228"/>
      <c r="AJ824" s="228"/>
    </row>
    <row r="825" spans="6:36" ht="13.5" customHeight="1">
      <c r="F825" s="228"/>
      <c r="G825" s="228"/>
      <c r="H825" s="228"/>
      <c r="M825" s="228"/>
      <c r="N825" s="228"/>
      <c r="O825" s="228"/>
      <c r="T825" s="228"/>
      <c r="U825" s="228"/>
      <c r="V825" s="228"/>
      <c r="AA825" s="228"/>
      <c r="AB825" s="228"/>
      <c r="AC825" s="228"/>
      <c r="AH825" s="228"/>
      <c r="AI825" s="228"/>
      <c r="AJ825" s="228"/>
    </row>
    <row r="826" spans="6:36" ht="13.5" customHeight="1">
      <c r="F826" s="228"/>
      <c r="G826" s="228"/>
      <c r="H826" s="228"/>
      <c r="M826" s="228"/>
      <c r="N826" s="228"/>
      <c r="O826" s="228"/>
      <c r="T826" s="228"/>
      <c r="U826" s="228"/>
      <c r="V826" s="228"/>
      <c r="AA826" s="228"/>
      <c r="AB826" s="228"/>
      <c r="AC826" s="228"/>
      <c r="AH826" s="228"/>
      <c r="AI826" s="228"/>
      <c r="AJ826" s="228"/>
    </row>
    <row r="827" spans="6:36" ht="13.5" customHeight="1">
      <c r="F827" s="228"/>
      <c r="G827" s="228"/>
      <c r="H827" s="228"/>
      <c r="M827" s="228"/>
      <c r="N827" s="228"/>
      <c r="O827" s="228"/>
      <c r="T827" s="228"/>
      <c r="U827" s="228"/>
      <c r="V827" s="228"/>
      <c r="AA827" s="228"/>
      <c r="AB827" s="228"/>
      <c r="AC827" s="228"/>
      <c r="AH827" s="228"/>
      <c r="AI827" s="228"/>
      <c r="AJ827" s="228"/>
    </row>
    <row r="828" spans="6:36" ht="13.5" customHeight="1">
      <c r="F828" s="228"/>
      <c r="G828" s="228"/>
      <c r="H828" s="228"/>
      <c r="M828" s="228"/>
      <c r="N828" s="228"/>
      <c r="O828" s="228"/>
      <c r="T828" s="228"/>
      <c r="U828" s="228"/>
      <c r="V828" s="228"/>
      <c r="AA828" s="228"/>
      <c r="AB828" s="228"/>
      <c r="AC828" s="228"/>
      <c r="AH828" s="228"/>
      <c r="AI828" s="228"/>
      <c r="AJ828" s="228"/>
    </row>
    <row r="829" spans="6:36" ht="13.5" customHeight="1">
      <c r="F829" s="228"/>
      <c r="G829" s="228"/>
      <c r="H829" s="228"/>
      <c r="M829" s="228"/>
      <c r="N829" s="228"/>
      <c r="O829" s="228"/>
      <c r="T829" s="228"/>
      <c r="U829" s="228"/>
      <c r="V829" s="228"/>
      <c r="AA829" s="228"/>
      <c r="AB829" s="228"/>
      <c r="AC829" s="228"/>
      <c r="AH829" s="228"/>
      <c r="AI829" s="228"/>
      <c r="AJ829" s="228"/>
    </row>
    <row r="830" spans="6:36" ht="13.5" customHeight="1">
      <c r="F830" s="228"/>
      <c r="G830" s="228"/>
      <c r="H830" s="228"/>
      <c r="M830" s="228"/>
      <c r="N830" s="228"/>
      <c r="O830" s="228"/>
      <c r="T830" s="228"/>
      <c r="U830" s="228"/>
      <c r="V830" s="228"/>
      <c r="AA830" s="228"/>
      <c r="AB830" s="228"/>
      <c r="AC830" s="228"/>
      <c r="AH830" s="228"/>
      <c r="AI830" s="228"/>
      <c r="AJ830" s="228"/>
    </row>
    <row r="831" spans="6:36" ht="13.5" customHeight="1">
      <c r="F831" s="228"/>
      <c r="G831" s="228"/>
      <c r="H831" s="228"/>
      <c r="M831" s="228"/>
      <c r="N831" s="228"/>
      <c r="O831" s="228"/>
      <c r="T831" s="228"/>
      <c r="U831" s="228"/>
      <c r="V831" s="228"/>
      <c r="AA831" s="228"/>
      <c r="AB831" s="228"/>
      <c r="AC831" s="228"/>
      <c r="AH831" s="228"/>
      <c r="AI831" s="228"/>
      <c r="AJ831" s="228"/>
    </row>
    <row r="832" spans="6:36" ht="13.5" customHeight="1">
      <c r="F832" s="228"/>
      <c r="G832" s="228"/>
      <c r="H832" s="228"/>
      <c r="M832" s="228"/>
      <c r="N832" s="228"/>
      <c r="O832" s="228"/>
      <c r="T832" s="228"/>
      <c r="U832" s="228"/>
      <c r="V832" s="228"/>
      <c r="AA832" s="228"/>
      <c r="AB832" s="228"/>
      <c r="AC832" s="228"/>
      <c r="AH832" s="228"/>
      <c r="AI832" s="228"/>
      <c r="AJ832" s="228"/>
    </row>
    <row r="833" spans="6:36" ht="13.5" customHeight="1">
      <c r="F833" s="228"/>
      <c r="G833" s="228"/>
      <c r="H833" s="228"/>
      <c r="M833" s="228"/>
      <c r="N833" s="228"/>
      <c r="O833" s="228"/>
      <c r="T833" s="228"/>
      <c r="U833" s="228"/>
      <c r="V833" s="228"/>
      <c r="AA833" s="228"/>
      <c r="AB833" s="228"/>
      <c r="AC833" s="228"/>
      <c r="AH833" s="228"/>
      <c r="AI833" s="228"/>
      <c r="AJ833" s="228"/>
    </row>
    <row r="834" spans="6:36" ht="13.5" customHeight="1">
      <c r="F834" s="228"/>
      <c r="G834" s="228"/>
      <c r="H834" s="228"/>
      <c r="M834" s="228"/>
      <c r="N834" s="228"/>
      <c r="O834" s="228"/>
      <c r="T834" s="228"/>
      <c r="U834" s="228"/>
      <c r="V834" s="228"/>
      <c r="AA834" s="228"/>
      <c r="AB834" s="228"/>
      <c r="AC834" s="228"/>
      <c r="AH834" s="228"/>
      <c r="AI834" s="228"/>
      <c r="AJ834" s="228"/>
    </row>
    <row r="835" spans="6:36" ht="13.5" customHeight="1">
      <c r="F835" s="228"/>
      <c r="G835" s="228"/>
      <c r="H835" s="228"/>
      <c r="M835" s="228"/>
      <c r="N835" s="228"/>
      <c r="O835" s="228"/>
      <c r="T835" s="228"/>
      <c r="U835" s="228"/>
      <c r="V835" s="228"/>
      <c r="AA835" s="228"/>
      <c r="AB835" s="228"/>
      <c r="AC835" s="228"/>
      <c r="AH835" s="228"/>
      <c r="AI835" s="228"/>
      <c r="AJ835" s="228"/>
    </row>
    <row r="836" spans="6:36" ht="13.5" customHeight="1">
      <c r="F836" s="228"/>
      <c r="G836" s="228"/>
      <c r="H836" s="228"/>
      <c r="M836" s="228"/>
      <c r="N836" s="228"/>
      <c r="O836" s="228"/>
      <c r="T836" s="228"/>
      <c r="U836" s="228"/>
      <c r="V836" s="228"/>
      <c r="AA836" s="228"/>
      <c r="AB836" s="228"/>
      <c r="AC836" s="228"/>
      <c r="AH836" s="228"/>
      <c r="AI836" s="228"/>
      <c r="AJ836" s="228"/>
    </row>
    <row r="837" spans="6:36" ht="13.5" customHeight="1">
      <c r="F837" s="228"/>
      <c r="G837" s="228"/>
      <c r="H837" s="228"/>
      <c r="M837" s="228"/>
      <c r="N837" s="228"/>
      <c r="O837" s="228"/>
      <c r="T837" s="228"/>
      <c r="U837" s="228"/>
      <c r="V837" s="228"/>
      <c r="AA837" s="228"/>
      <c r="AB837" s="228"/>
      <c r="AC837" s="228"/>
      <c r="AH837" s="228"/>
      <c r="AI837" s="228"/>
      <c r="AJ837" s="228"/>
    </row>
    <row r="838" spans="6:36" ht="13.5" customHeight="1">
      <c r="F838" s="228"/>
      <c r="G838" s="228"/>
      <c r="H838" s="228"/>
      <c r="M838" s="228"/>
      <c r="N838" s="228"/>
      <c r="O838" s="228"/>
      <c r="T838" s="228"/>
      <c r="U838" s="228"/>
      <c r="V838" s="228"/>
      <c r="AA838" s="228"/>
      <c r="AB838" s="228"/>
      <c r="AC838" s="228"/>
      <c r="AH838" s="228"/>
      <c r="AI838" s="228"/>
      <c r="AJ838" s="228"/>
    </row>
    <row r="839" spans="6:36" ht="13.5" customHeight="1">
      <c r="F839" s="228"/>
      <c r="G839" s="228"/>
      <c r="H839" s="228"/>
      <c r="M839" s="228"/>
      <c r="N839" s="228"/>
      <c r="O839" s="228"/>
      <c r="T839" s="228"/>
      <c r="U839" s="228"/>
      <c r="V839" s="228"/>
      <c r="AA839" s="228"/>
      <c r="AB839" s="228"/>
      <c r="AC839" s="228"/>
      <c r="AH839" s="228"/>
      <c r="AI839" s="228"/>
      <c r="AJ839" s="228"/>
    </row>
    <row r="840" spans="6:36" ht="13.5" customHeight="1">
      <c r="F840" s="228"/>
      <c r="G840" s="228"/>
      <c r="H840" s="228"/>
      <c r="M840" s="228"/>
      <c r="N840" s="228"/>
      <c r="O840" s="228"/>
      <c r="T840" s="228"/>
      <c r="U840" s="228"/>
      <c r="V840" s="228"/>
      <c r="AA840" s="228"/>
      <c r="AB840" s="228"/>
      <c r="AC840" s="228"/>
      <c r="AH840" s="228"/>
      <c r="AI840" s="228"/>
      <c r="AJ840" s="228"/>
    </row>
    <row r="841" spans="6:36" ht="13.5" customHeight="1">
      <c r="F841" s="228"/>
      <c r="G841" s="228"/>
      <c r="H841" s="228"/>
      <c r="M841" s="228"/>
      <c r="N841" s="228"/>
      <c r="O841" s="228"/>
      <c r="T841" s="228"/>
      <c r="U841" s="228"/>
      <c r="V841" s="228"/>
      <c r="AA841" s="228"/>
      <c r="AB841" s="228"/>
      <c r="AC841" s="228"/>
      <c r="AH841" s="228"/>
      <c r="AI841" s="228"/>
      <c r="AJ841" s="228"/>
    </row>
    <row r="842" spans="6:36" ht="13.5" customHeight="1">
      <c r="F842" s="228"/>
      <c r="G842" s="228"/>
      <c r="H842" s="228"/>
      <c r="M842" s="228"/>
      <c r="N842" s="228"/>
      <c r="O842" s="228"/>
      <c r="T842" s="228"/>
      <c r="U842" s="228"/>
      <c r="V842" s="228"/>
      <c r="AA842" s="228"/>
      <c r="AB842" s="228"/>
      <c r="AC842" s="228"/>
      <c r="AH842" s="228"/>
      <c r="AI842" s="228"/>
      <c r="AJ842" s="228"/>
    </row>
    <row r="843" spans="6:36" ht="13.5" customHeight="1">
      <c r="F843" s="228"/>
      <c r="G843" s="228"/>
      <c r="H843" s="228"/>
      <c r="M843" s="228"/>
      <c r="N843" s="228"/>
      <c r="O843" s="228"/>
      <c r="T843" s="228"/>
      <c r="U843" s="228"/>
      <c r="V843" s="228"/>
      <c r="AA843" s="228"/>
      <c r="AB843" s="228"/>
      <c r="AC843" s="228"/>
      <c r="AH843" s="228"/>
      <c r="AI843" s="228"/>
      <c r="AJ843" s="228"/>
    </row>
    <row r="844" spans="6:36" ht="13.5" customHeight="1">
      <c r="F844" s="228"/>
      <c r="G844" s="228"/>
      <c r="H844" s="228"/>
      <c r="M844" s="228"/>
      <c r="N844" s="228"/>
      <c r="O844" s="228"/>
      <c r="T844" s="228"/>
      <c r="U844" s="228"/>
      <c r="V844" s="228"/>
      <c r="AA844" s="228"/>
      <c r="AB844" s="228"/>
      <c r="AC844" s="228"/>
      <c r="AH844" s="228"/>
      <c r="AI844" s="228"/>
      <c r="AJ844" s="228"/>
    </row>
    <row r="845" spans="6:36" ht="13.5" customHeight="1">
      <c r="F845" s="228"/>
      <c r="G845" s="228"/>
      <c r="H845" s="228"/>
      <c r="M845" s="228"/>
      <c r="N845" s="228"/>
      <c r="O845" s="228"/>
      <c r="T845" s="228"/>
      <c r="U845" s="228"/>
      <c r="V845" s="228"/>
      <c r="AA845" s="228"/>
      <c r="AB845" s="228"/>
      <c r="AC845" s="228"/>
      <c r="AH845" s="228"/>
      <c r="AI845" s="228"/>
      <c r="AJ845" s="228"/>
    </row>
    <row r="846" spans="6:36" ht="13.5" customHeight="1">
      <c r="F846" s="228"/>
      <c r="G846" s="228"/>
      <c r="H846" s="228"/>
      <c r="M846" s="228"/>
      <c r="N846" s="228"/>
      <c r="O846" s="228"/>
      <c r="T846" s="228"/>
      <c r="U846" s="228"/>
      <c r="V846" s="228"/>
      <c r="AA846" s="228"/>
      <c r="AB846" s="228"/>
      <c r="AC846" s="228"/>
      <c r="AH846" s="228"/>
      <c r="AI846" s="228"/>
      <c r="AJ846" s="228"/>
    </row>
    <row r="847" spans="6:36" ht="13.5" customHeight="1">
      <c r="F847" s="228"/>
      <c r="G847" s="228"/>
      <c r="H847" s="228"/>
      <c r="M847" s="228"/>
      <c r="N847" s="228"/>
      <c r="O847" s="228"/>
      <c r="T847" s="228"/>
      <c r="U847" s="228"/>
      <c r="V847" s="228"/>
      <c r="AA847" s="228"/>
      <c r="AB847" s="228"/>
      <c r="AC847" s="228"/>
      <c r="AH847" s="228"/>
      <c r="AI847" s="228"/>
      <c r="AJ847" s="228"/>
    </row>
    <row r="848" spans="6:36" ht="13.5" customHeight="1">
      <c r="F848" s="228"/>
      <c r="G848" s="228"/>
      <c r="H848" s="228"/>
      <c r="M848" s="228"/>
      <c r="N848" s="228"/>
      <c r="O848" s="228"/>
      <c r="T848" s="228"/>
      <c r="U848" s="228"/>
      <c r="V848" s="228"/>
      <c r="AA848" s="228"/>
      <c r="AB848" s="228"/>
      <c r="AC848" s="228"/>
      <c r="AH848" s="228"/>
      <c r="AI848" s="228"/>
      <c r="AJ848" s="228"/>
    </row>
    <row r="849" spans="6:36" ht="13.5" customHeight="1">
      <c r="F849" s="228"/>
      <c r="G849" s="228"/>
      <c r="H849" s="228"/>
      <c r="M849" s="228"/>
      <c r="N849" s="228"/>
      <c r="O849" s="228"/>
      <c r="T849" s="228"/>
      <c r="U849" s="228"/>
      <c r="V849" s="228"/>
      <c r="AA849" s="228"/>
      <c r="AB849" s="228"/>
      <c r="AC849" s="228"/>
      <c r="AH849" s="228"/>
      <c r="AI849" s="228"/>
      <c r="AJ849" s="228"/>
    </row>
    <row r="850" spans="6:36" ht="13.5" customHeight="1">
      <c r="F850" s="228"/>
      <c r="G850" s="228"/>
      <c r="H850" s="228"/>
      <c r="M850" s="228"/>
      <c r="N850" s="228"/>
      <c r="O850" s="228"/>
      <c r="T850" s="228"/>
      <c r="U850" s="228"/>
      <c r="V850" s="228"/>
      <c r="AA850" s="228"/>
      <c r="AB850" s="228"/>
      <c r="AC850" s="228"/>
      <c r="AH850" s="228"/>
      <c r="AI850" s="228"/>
      <c r="AJ850" s="228"/>
    </row>
    <row r="851" spans="6:36" ht="13.5" customHeight="1">
      <c r="F851" s="228"/>
      <c r="G851" s="228"/>
      <c r="H851" s="228"/>
      <c r="M851" s="228"/>
      <c r="N851" s="228"/>
      <c r="O851" s="228"/>
      <c r="T851" s="228"/>
      <c r="U851" s="228"/>
      <c r="V851" s="228"/>
      <c r="AA851" s="228"/>
      <c r="AB851" s="228"/>
      <c r="AC851" s="228"/>
      <c r="AH851" s="228"/>
      <c r="AI851" s="228"/>
      <c r="AJ851" s="228"/>
    </row>
    <row r="852" spans="6:36" ht="13.5" customHeight="1">
      <c r="F852" s="228"/>
      <c r="G852" s="228"/>
      <c r="H852" s="228"/>
      <c r="M852" s="228"/>
      <c r="N852" s="228"/>
      <c r="O852" s="228"/>
      <c r="T852" s="228"/>
      <c r="U852" s="228"/>
      <c r="V852" s="228"/>
      <c r="AA852" s="228"/>
      <c r="AB852" s="228"/>
      <c r="AC852" s="228"/>
      <c r="AH852" s="228"/>
      <c r="AI852" s="228"/>
      <c r="AJ852" s="228"/>
    </row>
    <row r="853" spans="6:36" ht="13.5" customHeight="1">
      <c r="F853" s="228"/>
      <c r="G853" s="228"/>
      <c r="H853" s="228"/>
      <c r="M853" s="228"/>
      <c r="N853" s="228"/>
      <c r="O853" s="228"/>
      <c r="T853" s="228"/>
      <c r="U853" s="228"/>
      <c r="V853" s="228"/>
      <c r="AA853" s="228"/>
      <c r="AB853" s="228"/>
      <c r="AC853" s="228"/>
      <c r="AH853" s="228"/>
      <c r="AI853" s="228"/>
      <c r="AJ853" s="228"/>
    </row>
    <row r="854" spans="6:36" ht="13.5" customHeight="1">
      <c r="F854" s="228"/>
      <c r="G854" s="228"/>
      <c r="H854" s="228"/>
      <c r="M854" s="228"/>
      <c r="N854" s="228"/>
      <c r="O854" s="228"/>
      <c r="T854" s="228"/>
      <c r="U854" s="228"/>
      <c r="V854" s="228"/>
      <c r="AA854" s="228"/>
      <c r="AB854" s="228"/>
      <c r="AC854" s="228"/>
      <c r="AH854" s="228"/>
      <c r="AI854" s="228"/>
      <c r="AJ854" s="228"/>
    </row>
    <row r="855" spans="6:36" ht="13.5" customHeight="1">
      <c r="F855" s="228"/>
      <c r="G855" s="228"/>
      <c r="H855" s="228"/>
      <c r="M855" s="228"/>
      <c r="N855" s="228"/>
      <c r="O855" s="228"/>
      <c r="T855" s="228"/>
      <c r="U855" s="228"/>
      <c r="V855" s="228"/>
      <c r="AA855" s="228"/>
      <c r="AB855" s="228"/>
      <c r="AC855" s="228"/>
      <c r="AH855" s="228"/>
      <c r="AI855" s="228"/>
      <c r="AJ855" s="228"/>
    </row>
    <row r="856" spans="6:36" ht="13.5" customHeight="1">
      <c r="F856" s="228"/>
      <c r="G856" s="228"/>
      <c r="H856" s="228"/>
      <c r="M856" s="228"/>
      <c r="N856" s="228"/>
      <c r="O856" s="228"/>
      <c r="T856" s="228"/>
      <c r="U856" s="228"/>
      <c r="V856" s="228"/>
      <c r="AA856" s="228"/>
      <c r="AB856" s="228"/>
      <c r="AC856" s="228"/>
      <c r="AH856" s="228"/>
      <c r="AI856" s="228"/>
      <c r="AJ856" s="228"/>
    </row>
    <row r="857" spans="6:36" ht="13.5" customHeight="1">
      <c r="F857" s="228"/>
      <c r="G857" s="228"/>
      <c r="H857" s="228"/>
      <c r="M857" s="228"/>
      <c r="N857" s="228"/>
      <c r="O857" s="228"/>
      <c r="T857" s="228"/>
      <c r="U857" s="228"/>
      <c r="V857" s="228"/>
      <c r="AA857" s="228"/>
      <c r="AB857" s="228"/>
      <c r="AC857" s="228"/>
      <c r="AH857" s="228"/>
      <c r="AI857" s="228"/>
      <c r="AJ857" s="228"/>
    </row>
    <row r="858" spans="6:36" ht="13.5" customHeight="1">
      <c r="F858" s="228"/>
      <c r="G858" s="228"/>
      <c r="H858" s="228"/>
      <c r="M858" s="228"/>
      <c r="N858" s="228"/>
      <c r="O858" s="228"/>
      <c r="T858" s="228"/>
      <c r="U858" s="228"/>
      <c r="V858" s="228"/>
      <c r="AA858" s="228"/>
      <c r="AB858" s="228"/>
      <c r="AC858" s="228"/>
      <c r="AH858" s="228"/>
      <c r="AI858" s="228"/>
      <c r="AJ858" s="228"/>
    </row>
    <row r="859" spans="6:36" ht="13.5" customHeight="1">
      <c r="F859" s="228"/>
      <c r="G859" s="228"/>
      <c r="H859" s="228"/>
      <c r="M859" s="228"/>
      <c r="N859" s="228"/>
      <c r="O859" s="228"/>
      <c r="T859" s="228"/>
      <c r="U859" s="228"/>
      <c r="V859" s="228"/>
      <c r="AA859" s="228"/>
      <c r="AB859" s="228"/>
      <c r="AC859" s="228"/>
      <c r="AH859" s="228"/>
      <c r="AI859" s="228"/>
      <c r="AJ859" s="228"/>
    </row>
    <row r="860" spans="6:36" ht="13.5" customHeight="1">
      <c r="F860" s="228"/>
      <c r="G860" s="228"/>
      <c r="H860" s="228"/>
      <c r="M860" s="228"/>
      <c r="N860" s="228"/>
      <c r="O860" s="228"/>
      <c r="T860" s="228"/>
      <c r="U860" s="228"/>
      <c r="V860" s="228"/>
      <c r="AA860" s="228"/>
      <c r="AB860" s="228"/>
      <c r="AC860" s="228"/>
      <c r="AH860" s="228"/>
      <c r="AI860" s="228"/>
      <c r="AJ860" s="228"/>
    </row>
    <row r="861" spans="6:36" ht="13.5" customHeight="1">
      <c r="F861" s="228"/>
      <c r="G861" s="228"/>
      <c r="H861" s="228"/>
      <c r="M861" s="228"/>
      <c r="N861" s="228"/>
      <c r="O861" s="228"/>
      <c r="T861" s="228"/>
      <c r="U861" s="228"/>
      <c r="V861" s="228"/>
      <c r="AA861" s="228"/>
      <c r="AB861" s="228"/>
      <c r="AC861" s="228"/>
      <c r="AH861" s="228"/>
      <c r="AI861" s="228"/>
      <c r="AJ861" s="228"/>
    </row>
    <row r="862" spans="6:36" ht="13.5" customHeight="1">
      <c r="F862" s="228"/>
      <c r="G862" s="228"/>
      <c r="H862" s="228"/>
      <c r="M862" s="228"/>
      <c r="N862" s="228"/>
      <c r="O862" s="228"/>
      <c r="T862" s="228"/>
      <c r="U862" s="228"/>
      <c r="V862" s="228"/>
      <c r="AA862" s="228"/>
      <c r="AB862" s="228"/>
      <c r="AC862" s="228"/>
      <c r="AH862" s="228"/>
      <c r="AI862" s="228"/>
      <c r="AJ862" s="228"/>
    </row>
    <row r="863" spans="6:36" ht="13.5" customHeight="1">
      <c r="F863" s="228"/>
      <c r="G863" s="228"/>
      <c r="H863" s="228"/>
      <c r="M863" s="228"/>
      <c r="N863" s="228"/>
      <c r="O863" s="228"/>
      <c r="T863" s="228"/>
      <c r="U863" s="228"/>
      <c r="V863" s="228"/>
      <c r="AA863" s="228"/>
      <c r="AB863" s="228"/>
      <c r="AC863" s="228"/>
      <c r="AH863" s="228"/>
      <c r="AI863" s="228"/>
      <c r="AJ863" s="228"/>
    </row>
    <row r="864" spans="6:36" ht="13.5" customHeight="1">
      <c r="F864" s="228"/>
      <c r="G864" s="228"/>
      <c r="H864" s="228"/>
      <c r="M864" s="228"/>
      <c r="N864" s="228"/>
      <c r="O864" s="228"/>
      <c r="T864" s="228"/>
      <c r="U864" s="228"/>
      <c r="V864" s="228"/>
      <c r="AA864" s="228"/>
      <c r="AB864" s="228"/>
      <c r="AC864" s="228"/>
      <c r="AH864" s="228"/>
      <c r="AI864" s="228"/>
      <c r="AJ864" s="228"/>
    </row>
    <row r="865" spans="6:36" ht="13.5" customHeight="1">
      <c r="F865" s="228"/>
      <c r="G865" s="228"/>
      <c r="H865" s="228"/>
      <c r="M865" s="228"/>
      <c r="N865" s="228"/>
      <c r="O865" s="228"/>
      <c r="T865" s="228"/>
      <c r="U865" s="228"/>
      <c r="V865" s="228"/>
      <c r="AA865" s="228"/>
      <c r="AB865" s="228"/>
      <c r="AC865" s="228"/>
      <c r="AH865" s="228"/>
      <c r="AI865" s="228"/>
      <c r="AJ865" s="228"/>
    </row>
    <row r="866" spans="6:36" ht="13.5" customHeight="1">
      <c r="F866" s="228"/>
      <c r="G866" s="228"/>
      <c r="H866" s="228"/>
      <c r="M866" s="228"/>
      <c r="N866" s="228"/>
      <c r="O866" s="228"/>
      <c r="T866" s="228"/>
      <c r="U866" s="228"/>
      <c r="V866" s="228"/>
      <c r="AA866" s="228"/>
      <c r="AB866" s="228"/>
      <c r="AC866" s="228"/>
      <c r="AH866" s="228"/>
      <c r="AI866" s="228"/>
      <c r="AJ866" s="228"/>
    </row>
    <row r="867" spans="6:36" ht="13.5" customHeight="1">
      <c r="F867" s="228"/>
      <c r="G867" s="228"/>
      <c r="H867" s="228"/>
      <c r="M867" s="228"/>
      <c r="N867" s="228"/>
      <c r="O867" s="228"/>
      <c r="T867" s="228"/>
      <c r="U867" s="228"/>
      <c r="V867" s="228"/>
      <c r="AA867" s="228"/>
      <c r="AB867" s="228"/>
      <c r="AC867" s="228"/>
      <c r="AH867" s="228"/>
      <c r="AI867" s="228"/>
      <c r="AJ867" s="228"/>
    </row>
    <row r="868" spans="6:36" ht="13.5" customHeight="1">
      <c r="F868" s="228"/>
      <c r="G868" s="228"/>
      <c r="H868" s="228"/>
      <c r="M868" s="228"/>
      <c r="N868" s="228"/>
      <c r="O868" s="228"/>
      <c r="T868" s="228"/>
      <c r="U868" s="228"/>
      <c r="V868" s="228"/>
      <c r="AA868" s="228"/>
      <c r="AB868" s="228"/>
      <c r="AC868" s="228"/>
      <c r="AH868" s="228"/>
      <c r="AI868" s="228"/>
      <c r="AJ868" s="228"/>
    </row>
    <row r="869" spans="6:36" ht="13.5" customHeight="1">
      <c r="F869" s="228"/>
      <c r="G869" s="228"/>
      <c r="H869" s="228"/>
      <c r="M869" s="228"/>
      <c r="N869" s="228"/>
      <c r="O869" s="228"/>
      <c r="T869" s="228"/>
      <c r="U869" s="228"/>
      <c r="V869" s="228"/>
      <c r="AA869" s="228"/>
      <c r="AB869" s="228"/>
      <c r="AC869" s="228"/>
      <c r="AH869" s="228"/>
      <c r="AI869" s="228"/>
      <c r="AJ869" s="228"/>
    </row>
    <row r="870" spans="6:36" ht="13.5" customHeight="1">
      <c r="F870" s="228"/>
      <c r="G870" s="228"/>
      <c r="H870" s="228"/>
      <c r="M870" s="228"/>
      <c r="N870" s="228"/>
      <c r="O870" s="228"/>
      <c r="T870" s="228"/>
      <c r="U870" s="228"/>
      <c r="V870" s="228"/>
      <c r="AA870" s="228"/>
      <c r="AB870" s="228"/>
      <c r="AC870" s="228"/>
      <c r="AH870" s="228"/>
      <c r="AI870" s="228"/>
      <c r="AJ870" s="228"/>
    </row>
    <row r="871" spans="6:36" ht="13.5" customHeight="1">
      <c r="F871" s="228"/>
      <c r="G871" s="228"/>
      <c r="H871" s="228"/>
      <c r="M871" s="228"/>
      <c r="N871" s="228"/>
      <c r="O871" s="228"/>
      <c r="T871" s="228"/>
      <c r="U871" s="228"/>
      <c r="V871" s="228"/>
      <c r="AA871" s="228"/>
      <c r="AB871" s="228"/>
      <c r="AC871" s="228"/>
      <c r="AH871" s="228"/>
      <c r="AI871" s="228"/>
      <c r="AJ871" s="228"/>
    </row>
    <row r="872" spans="6:36" ht="13.5" customHeight="1">
      <c r="F872" s="228"/>
      <c r="G872" s="228"/>
      <c r="H872" s="228"/>
      <c r="M872" s="228"/>
      <c r="N872" s="228"/>
      <c r="O872" s="228"/>
      <c r="T872" s="228"/>
      <c r="U872" s="228"/>
      <c r="V872" s="228"/>
      <c r="AA872" s="228"/>
      <c r="AB872" s="228"/>
      <c r="AC872" s="228"/>
      <c r="AH872" s="228"/>
      <c r="AI872" s="228"/>
      <c r="AJ872" s="228"/>
    </row>
    <row r="873" spans="6:36" ht="13.5" customHeight="1">
      <c r="F873" s="228"/>
      <c r="G873" s="228"/>
      <c r="H873" s="228"/>
      <c r="M873" s="228"/>
      <c r="N873" s="228"/>
      <c r="O873" s="228"/>
      <c r="T873" s="228"/>
      <c r="U873" s="228"/>
      <c r="V873" s="228"/>
      <c r="AA873" s="228"/>
      <c r="AB873" s="228"/>
      <c r="AC873" s="228"/>
      <c r="AH873" s="228"/>
      <c r="AI873" s="228"/>
      <c r="AJ873" s="228"/>
    </row>
    <row r="874" spans="6:36" ht="13.5" customHeight="1">
      <c r="F874" s="228"/>
      <c r="G874" s="228"/>
      <c r="H874" s="228"/>
      <c r="M874" s="228"/>
      <c r="N874" s="228"/>
      <c r="O874" s="228"/>
      <c r="T874" s="228"/>
      <c r="U874" s="228"/>
      <c r="V874" s="228"/>
      <c r="AA874" s="228"/>
      <c r="AB874" s="228"/>
      <c r="AC874" s="228"/>
      <c r="AH874" s="228"/>
      <c r="AI874" s="228"/>
      <c r="AJ874" s="228"/>
    </row>
    <row r="875" spans="6:36" ht="13.5" customHeight="1">
      <c r="F875" s="228"/>
      <c r="G875" s="228"/>
      <c r="H875" s="228"/>
      <c r="M875" s="228"/>
      <c r="N875" s="228"/>
      <c r="O875" s="228"/>
      <c r="T875" s="228"/>
      <c r="U875" s="228"/>
      <c r="V875" s="228"/>
      <c r="AA875" s="228"/>
      <c r="AB875" s="228"/>
      <c r="AC875" s="228"/>
      <c r="AH875" s="228"/>
      <c r="AI875" s="228"/>
      <c r="AJ875" s="228"/>
    </row>
    <row r="876" spans="6:36" ht="13.5" customHeight="1">
      <c r="F876" s="228"/>
      <c r="G876" s="228"/>
      <c r="H876" s="228"/>
      <c r="M876" s="228"/>
      <c r="N876" s="228"/>
      <c r="O876" s="228"/>
      <c r="T876" s="228"/>
      <c r="U876" s="228"/>
      <c r="V876" s="228"/>
      <c r="AA876" s="228"/>
      <c r="AB876" s="228"/>
      <c r="AC876" s="228"/>
      <c r="AH876" s="228"/>
      <c r="AI876" s="228"/>
      <c r="AJ876" s="228"/>
    </row>
    <row r="877" spans="6:36" ht="13.5" customHeight="1">
      <c r="F877" s="228"/>
      <c r="G877" s="228"/>
      <c r="H877" s="228"/>
      <c r="M877" s="228"/>
      <c r="N877" s="228"/>
      <c r="O877" s="228"/>
      <c r="T877" s="228"/>
      <c r="U877" s="228"/>
      <c r="V877" s="228"/>
      <c r="AA877" s="228"/>
      <c r="AB877" s="228"/>
      <c r="AC877" s="228"/>
      <c r="AH877" s="228"/>
      <c r="AI877" s="228"/>
      <c r="AJ877" s="228"/>
    </row>
    <row r="878" spans="6:36" ht="13.5" customHeight="1">
      <c r="F878" s="228"/>
      <c r="G878" s="228"/>
      <c r="H878" s="228"/>
      <c r="M878" s="228"/>
      <c r="N878" s="228"/>
      <c r="O878" s="228"/>
      <c r="T878" s="228"/>
      <c r="U878" s="228"/>
      <c r="V878" s="228"/>
      <c r="AA878" s="228"/>
      <c r="AB878" s="228"/>
      <c r="AC878" s="228"/>
      <c r="AH878" s="228"/>
      <c r="AI878" s="228"/>
      <c r="AJ878" s="228"/>
    </row>
    <row r="879" spans="6:36" ht="13.5" customHeight="1">
      <c r="F879" s="228"/>
      <c r="G879" s="228"/>
      <c r="H879" s="228"/>
      <c r="M879" s="228"/>
      <c r="N879" s="228"/>
      <c r="O879" s="228"/>
      <c r="T879" s="228"/>
      <c r="U879" s="228"/>
      <c r="V879" s="228"/>
      <c r="AA879" s="228"/>
      <c r="AB879" s="228"/>
      <c r="AC879" s="228"/>
      <c r="AH879" s="228"/>
      <c r="AI879" s="228"/>
      <c r="AJ879" s="228"/>
    </row>
    <row r="880" spans="6:36" ht="13.5" customHeight="1">
      <c r="F880" s="228"/>
      <c r="G880" s="228"/>
      <c r="H880" s="228"/>
      <c r="M880" s="228"/>
      <c r="N880" s="228"/>
      <c r="O880" s="228"/>
      <c r="T880" s="228"/>
      <c r="U880" s="228"/>
      <c r="V880" s="228"/>
      <c r="AA880" s="228"/>
      <c r="AB880" s="228"/>
      <c r="AC880" s="228"/>
      <c r="AH880" s="228"/>
      <c r="AI880" s="228"/>
      <c r="AJ880" s="228"/>
    </row>
    <row r="881" spans="6:36" ht="13.5" customHeight="1">
      <c r="F881" s="228"/>
      <c r="G881" s="228"/>
      <c r="H881" s="228"/>
      <c r="M881" s="228"/>
      <c r="N881" s="228"/>
      <c r="O881" s="228"/>
      <c r="T881" s="228"/>
      <c r="U881" s="228"/>
      <c r="V881" s="228"/>
      <c r="AA881" s="228"/>
      <c r="AB881" s="228"/>
      <c r="AC881" s="228"/>
      <c r="AH881" s="228"/>
      <c r="AI881" s="228"/>
      <c r="AJ881" s="228"/>
    </row>
    <row r="882" spans="6:36" ht="13.5" customHeight="1">
      <c r="F882" s="228"/>
      <c r="G882" s="228"/>
      <c r="H882" s="228"/>
      <c r="M882" s="228"/>
      <c r="N882" s="228"/>
      <c r="O882" s="228"/>
      <c r="T882" s="228"/>
      <c r="U882" s="228"/>
      <c r="V882" s="228"/>
      <c r="AA882" s="228"/>
      <c r="AB882" s="228"/>
      <c r="AC882" s="228"/>
      <c r="AH882" s="228"/>
      <c r="AI882" s="228"/>
      <c r="AJ882" s="228"/>
    </row>
    <row r="883" spans="6:36" ht="13.5" customHeight="1">
      <c r="F883" s="228"/>
      <c r="G883" s="228"/>
      <c r="H883" s="228"/>
      <c r="M883" s="228"/>
      <c r="N883" s="228"/>
      <c r="O883" s="228"/>
      <c r="T883" s="228"/>
      <c r="U883" s="228"/>
      <c r="V883" s="228"/>
      <c r="AA883" s="228"/>
      <c r="AB883" s="228"/>
      <c r="AC883" s="228"/>
      <c r="AH883" s="228"/>
      <c r="AI883" s="228"/>
      <c r="AJ883" s="228"/>
    </row>
    <row r="884" spans="6:36" ht="13.5" customHeight="1">
      <c r="F884" s="228"/>
      <c r="G884" s="228"/>
      <c r="H884" s="228"/>
      <c r="M884" s="228"/>
      <c r="N884" s="228"/>
      <c r="O884" s="228"/>
      <c r="T884" s="228"/>
      <c r="U884" s="228"/>
      <c r="V884" s="228"/>
      <c r="AA884" s="228"/>
      <c r="AB884" s="228"/>
      <c r="AC884" s="228"/>
      <c r="AH884" s="228"/>
      <c r="AI884" s="228"/>
      <c r="AJ884" s="228"/>
    </row>
    <row r="885" spans="6:36" ht="13.5" customHeight="1">
      <c r="F885" s="228"/>
      <c r="G885" s="228"/>
      <c r="H885" s="228"/>
      <c r="M885" s="228"/>
      <c r="N885" s="228"/>
      <c r="O885" s="228"/>
      <c r="T885" s="228"/>
      <c r="U885" s="228"/>
      <c r="V885" s="228"/>
      <c r="AA885" s="228"/>
      <c r="AB885" s="228"/>
      <c r="AC885" s="228"/>
      <c r="AH885" s="228"/>
      <c r="AI885" s="228"/>
      <c r="AJ885" s="228"/>
    </row>
    <row r="886" spans="6:36" ht="13.5" customHeight="1">
      <c r="F886" s="228"/>
      <c r="G886" s="228"/>
      <c r="H886" s="228"/>
      <c r="M886" s="228"/>
      <c r="N886" s="228"/>
      <c r="O886" s="228"/>
      <c r="T886" s="228"/>
      <c r="U886" s="228"/>
      <c r="V886" s="228"/>
      <c r="AA886" s="228"/>
      <c r="AB886" s="228"/>
      <c r="AC886" s="228"/>
      <c r="AH886" s="228"/>
      <c r="AI886" s="228"/>
      <c r="AJ886" s="228"/>
    </row>
    <row r="887" spans="6:36" ht="13.5" customHeight="1">
      <c r="F887" s="228"/>
      <c r="G887" s="228"/>
      <c r="H887" s="228"/>
      <c r="M887" s="228"/>
      <c r="N887" s="228"/>
      <c r="O887" s="228"/>
      <c r="T887" s="228"/>
      <c r="U887" s="228"/>
      <c r="V887" s="228"/>
      <c r="AA887" s="228"/>
      <c r="AB887" s="228"/>
      <c r="AC887" s="228"/>
      <c r="AH887" s="228"/>
      <c r="AI887" s="228"/>
      <c r="AJ887" s="228"/>
    </row>
    <row r="888" spans="6:36" ht="13.5" customHeight="1">
      <c r="F888" s="228"/>
      <c r="G888" s="228"/>
      <c r="H888" s="228"/>
      <c r="M888" s="228"/>
      <c r="N888" s="228"/>
      <c r="O888" s="228"/>
      <c r="T888" s="228"/>
      <c r="U888" s="228"/>
      <c r="V888" s="228"/>
      <c r="AA888" s="228"/>
      <c r="AB888" s="228"/>
      <c r="AC888" s="228"/>
      <c r="AH888" s="228"/>
      <c r="AI888" s="228"/>
      <c r="AJ888" s="228"/>
    </row>
    <row r="889" spans="6:36" ht="13.5" customHeight="1">
      <c r="F889" s="228"/>
      <c r="G889" s="228"/>
      <c r="H889" s="228"/>
      <c r="M889" s="228"/>
      <c r="N889" s="228"/>
      <c r="O889" s="228"/>
      <c r="T889" s="228"/>
      <c r="U889" s="228"/>
      <c r="V889" s="228"/>
      <c r="AA889" s="228"/>
      <c r="AB889" s="228"/>
      <c r="AC889" s="228"/>
      <c r="AH889" s="228"/>
      <c r="AI889" s="228"/>
      <c r="AJ889" s="228"/>
    </row>
    <row r="890" spans="6:36" ht="13.5" customHeight="1">
      <c r="F890" s="228"/>
      <c r="G890" s="228"/>
      <c r="H890" s="228"/>
      <c r="M890" s="228"/>
      <c r="N890" s="228"/>
      <c r="O890" s="228"/>
      <c r="T890" s="228"/>
      <c r="U890" s="228"/>
      <c r="V890" s="228"/>
      <c r="AA890" s="228"/>
      <c r="AB890" s="228"/>
      <c r="AC890" s="228"/>
      <c r="AH890" s="228"/>
      <c r="AI890" s="228"/>
      <c r="AJ890" s="228"/>
    </row>
    <row r="891" spans="6:36" ht="13.5" customHeight="1">
      <c r="F891" s="228"/>
      <c r="G891" s="228"/>
      <c r="H891" s="228"/>
      <c r="M891" s="228"/>
      <c r="N891" s="228"/>
      <c r="O891" s="228"/>
      <c r="T891" s="228"/>
      <c r="U891" s="228"/>
      <c r="V891" s="228"/>
      <c r="AA891" s="228"/>
      <c r="AB891" s="228"/>
      <c r="AC891" s="228"/>
      <c r="AH891" s="228"/>
      <c r="AI891" s="228"/>
      <c r="AJ891" s="228"/>
    </row>
    <row r="892" spans="6:36" ht="13.5" customHeight="1">
      <c r="F892" s="228"/>
      <c r="G892" s="228"/>
      <c r="H892" s="228"/>
      <c r="M892" s="228"/>
      <c r="N892" s="228"/>
      <c r="O892" s="228"/>
      <c r="T892" s="228"/>
      <c r="U892" s="228"/>
      <c r="V892" s="228"/>
      <c r="AA892" s="228"/>
      <c r="AB892" s="228"/>
      <c r="AC892" s="228"/>
      <c r="AH892" s="228"/>
      <c r="AI892" s="228"/>
      <c r="AJ892" s="228"/>
    </row>
    <row r="893" spans="6:36" ht="13.5" customHeight="1">
      <c r="F893" s="228"/>
      <c r="G893" s="228"/>
      <c r="H893" s="228"/>
      <c r="M893" s="228"/>
      <c r="N893" s="228"/>
      <c r="O893" s="228"/>
      <c r="T893" s="228"/>
      <c r="U893" s="228"/>
      <c r="V893" s="228"/>
      <c r="AA893" s="228"/>
      <c r="AB893" s="228"/>
      <c r="AC893" s="228"/>
      <c r="AH893" s="228"/>
      <c r="AI893" s="228"/>
      <c r="AJ893" s="228"/>
    </row>
    <row r="894" spans="6:36" ht="13.5" customHeight="1">
      <c r="F894" s="228"/>
      <c r="G894" s="228"/>
      <c r="H894" s="228"/>
      <c r="M894" s="228"/>
      <c r="N894" s="228"/>
      <c r="O894" s="228"/>
      <c r="T894" s="228"/>
      <c r="U894" s="228"/>
      <c r="V894" s="228"/>
      <c r="AA894" s="228"/>
      <c r="AB894" s="228"/>
      <c r="AC894" s="228"/>
      <c r="AH894" s="228"/>
      <c r="AI894" s="228"/>
      <c r="AJ894" s="228"/>
    </row>
    <row r="895" spans="6:36" ht="13.5" customHeight="1">
      <c r="F895" s="228"/>
      <c r="G895" s="228"/>
      <c r="H895" s="228"/>
      <c r="M895" s="228"/>
      <c r="N895" s="228"/>
      <c r="O895" s="228"/>
      <c r="T895" s="228"/>
      <c r="U895" s="228"/>
      <c r="V895" s="228"/>
      <c r="AA895" s="228"/>
      <c r="AB895" s="228"/>
      <c r="AC895" s="228"/>
      <c r="AH895" s="228"/>
      <c r="AI895" s="228"/>
      <c r="AJ895" s="228"/>
    </row>
    <row r="896" spans="6:36" ht="13.5" customHeight="1">
      <c r="F896" s="228"/>
      <c r="G896" s="228"/>
      <c r="H896" s="228"/>
      <c r="M896" s="228"/>
      <c r="N896" s="228"/>
      <c r="O896" s="228"/>
      <c r="T896" s="228"/>
      <c r="U896" s="228"/>
      <c r="V896" s="228"/>
      <c r="AA896" s="228"/>
      <c r="AB896" s="228"/>
      <c r="AC896" s="228"/>
      <c r="AH896" s="228"/>
      <c r="AI896" s="228"/>
      <c r="AJ896" s="228"/>
    </row>
    <row r="897" spans="6:36" ht="13.5" customHeight="1">
      <c r="F897" s="228"/>
      <c r="G897" s="228"/>
      <c r="H897" s="228"/>
      <c r="M897" s="228"/>
      <c r="N897" s="228"/>
      <c r="O897" s="228"/>
      <c r="T897" s="228"/>
      <c r="U897" s="228"/>
      <c r="V897" s="228"/>
      <c r="AA897" s="228"/>
      <c r="AB897" s="228"/>
      <c r="AC897" s="228"/>
      <c r="AH897" s="228"/>
      <c r="AI897" s="228"/>
      <c r="AJ897" s="228"/>
    </row>
    <row r="898" spans="6:36" ht="13.5" customHeight="1">
      <c r="F898" s="228"/>
      <c r="G898" s="228"/>
      <c r="H898" s="228"/>
      <c r="M898" s="228"/>
      <c r="N898" s="228"/>
      <c r="O898" s="228"/>
      <c r="T898" s="228"/>
      <c r="U898" s="228"/>
      <c r="V898" s="228"/>
      <c r="AA898" s="228"/>
      <c r="AB898" s="228"/>
      <c r="AC898" s="228"/>
      <c r="AH898" s="228"/>
      <c r="AI898" s="228"/>
      <c r="AJ898" s="228"/>
    </row>
    <row r="899" spans="6:36" ht="13.5" customHeight="1">
      <c r="F899" s="228"/>
      <c r="G899" s="228"/>
      <c r="H899" s="228"/>
      <c r="M899" s="228"/>
      <c r="N899" s="228"/>
      <c r="O899" s="228"/>
      <c r="T899" s="228"/>
      <c r="U899" s="228"/>
      <c r="V899" s="228"/>
      <c r="AA899" s="228"/>
      <c r="AB899" s="228"/>
      <c r="AC899" s="228"/>
      <c r="AH899" s="228"/>
      <c r="AI899" s="228"/>
      <c r="AJ899" s="228"/>
    </row>
    <row r="900" spans="6:36" ht="13.5" customHeight="1">
      <c r="F900" s="228"/>
      <c r="G900" s="228"/>
      <c r="H900" s="228"/>
      <c r="M900" s="228"/>
      <c r="N900" s="228"/>
      <c r="O900" s="228"/>
      <c r="T900" s="228"/>
      <c r="U900" s="228"/>
      <c r="V900" s="228"/>
      <c r="AA900" s="228"/>
      <c r="AB900" s="228"/>
      <c r="AC900" s="228"/>
      <c r="AH900" s="228"/>
      <c r="AI900" s="228"/>
      <c r="AJ900" s="228"/>
    </row>
    <row r="901" spans="6:36" ht="13.5" customHeight="1">
      <c r="F901" s="228"/>
      <c r="G901" s="228"/>
      <c r="H901" s="228"/>
      <c r="M901" s="228"/>
      <c r="N901" s="228"/>
      <c r="O901" s="228"/>
      <c r="T901" s="228"/>
      <c r="U901" s="228"/>
      <c r="V901" s="228"/>
      <c r="AA901" s="228"/>
      <c r="AB901" s="228"/>
      <c r="AC901" s="228"/>
      <c r="AH901" s="228"/>
      <c r="AI901" s="228"/>
      <c r="AJ901" s="228"/>
    </row>
    <row r="902" spans="6:36" ht="13.5" customHeight="1">
      <c r="F902" s="228"/>
      <c r="G902" s="228"/>
      <c r="H902" s="228"/>
      <c r="M902" s="228"/>
      <c r="N902" s="228"/>
      <c r="O902" s="228"/>
      <c r="T902" s="228"/>
      <c r="U902" s="228"/>
      <c r="V902" s="228"/>
      <c r="AA902" s="228"/>
      <c r="AB902" s="228"/>
      <c r="AC902" s="228"/>
      <c r="AH902" s="228"/>
      <c r="AI902" s="228"/>
      <c r="AJ902" s="228"/>
    </row>
    <row r="903" spans="6:36" ht="13.5" customHeight="1">
      <c r="F903" s="228"/>
      <c r="G903" s="228"/>
      <c r="H903" s="228"/>
      <c r="M903" s="228"/>
      <c r="N903" s="228"/>
      <c r="O903" s="228"/>
      <c r="T903" s="228"/>
      <c r="U903" s="228"/>
      <c r="V903" s="228"/>
      <c r="AA903" s="228"/>
      <c r="AB903" s="228"/>
      <c r="AC903" s="228"/>
      <c r="AH903" s="228"/>
      <c r="AI903" s="228"/>
      <c r="AJ903" s="228"/>
    </row>
    <row r="904" spans="6:36" ht="13.5" customHeight="1">
      <c r="F904" s="228"/>
      <c r="G904" s="228"/>
      <c r="H904" s="228"/>
      <c r="M904" s="228"/>
      <c r="N904" s="228"/>
      <c r="O904" s="228"/>
      <c r="T904" s="228"/>
      <c r="U904" s="228"/>
      <c r="V904" s="228"/>
      <c r="AA904" s="228"/>
      <c r="AB904" s="228"/>
      <c r="AC904" s="228"/>
      <c r="AH904" s="228"/>
      <c r="AI904" s="228"/>
      <c r="AJ904" s="228"/>
    </row>
    <row r="905" spans="6:36" ht="13.5" customHeight="1">
      <c r="F905" s="228"/>
      <c r="G905" s="228"/>
      <c r="H905" s="228"/>
      <c r="M905" s="228"/>
      <c r="N905" s="228"/>
      <c r="O905" s="228"/>
      <c r="T905" s="228"/>
      <c r="U905" s="228"/>
      <c r="V905" s="228"/>
      <c r="AA905" s="228"/>
      <c r="AB905" s="228"/>
      <c r="AC905" s="228"/>
      <c r="AH905" s="228"/>
      <c r="AI905" s="228"/>
      <c r="AJ905" s="228"/>
    </row>
    <row r="906" spans="6:36" ht="13.5" customHeight="1">
      <c r="F906" s="228"/>
      <c r="G906" s="228"/>
      <c r="H906" s="228"/>
      <c r="M906" s="228"/>
      <c r="N906" s="228"/>
      <c r="O906" s="228"/>
      <c r="T906" s="228"/>
      <c r="U906" s="228"/>
      <c r="V906" s="228"/>
      <c r="AA906" s="228"/>
      <c r="AB906" s="228"/>
      <c r="AC906" s="228"/>
      <c r="AH906" s="228"/>
      <c r="AI906" s="228"/>
      <c r="AJ906" s="228"/>
    </row>
    <row r="907" spans="6:36" ht="13.5" customHeight="1">
      <c r="F907" s="228"/>
      <c r="G907" s="228"/>
      <c r="H907" s="228"/>
      <c r="M907" s="228"/>
      <c r="N907" s="228"/>
      <c r="O907" s="228"/>
      <c r="T907" s="228"/>
      <c r="U907" s="228"/>
      <c r="V907" s="228"/>
      <c r="AA907" s="228"/>
      <c r="AB907" s="228"/>
      <c r="AC907" s="228"/>
      <c r="AH907" s="228"/>
      <c r="AI907" s="228"/>
      <c r="AJ907" s="228"/>
    </row>
    <row r="908" spans="6:36" ht="13.5" customHeight="1">
      <c r="F908" s="228"/>
      <c r="G908" s="228"/>
      <c r="H908" s="228"/>
      <c r="M908" s="228"/>
      <c r="N908" s="228"/>
      <c r="O908" s="228"/>
      <c r="T908" s="228"/>
      <c r="U908" s="228"/>
      <c r="V908" s="228"/>
      <c r="AA908" s="228"/>
      <c r="AB908" s="228"/>
      <c r="AC908" s="228"/>
      <c r="AH908" s="228"/>
      <c r="AI908" s="228"/>
      <c r="AJ908" s="228"/>
    </row>
    <row r="909" spans="6:36" ht="13.5" customHeight="1">
      <c r="F909" s="228"/>
      <c r="G909" s="228"/>
      <c r="H909" s="228"/>
      <c r="M909" s="228"/>
      <c r="N909" s="228"/>
      <c r="O909" s="228"/>
      <c r="T909" s="228"/>
      <c r="U909" s="228"/>
      <c r="V909" s="228"/>
      <c r="AA909" s="228"/>
      <c r="AB909" s="228"/>
      <c r="AC909" s="228"/>
      <c r="AH909" s="228"/>
      <c r="AI909" s="228"/>
      <c r="AJ909" s="228"/>
    </row>
    <row r="910" spans="6:36" ht="13.5" customHeight="1">
      <c r="F910" s="228"/>
      <c r="G910" s="228"/>
      <c r="H910" s="228"/>
      <c r="M910" s="228"/>
      <c r="N910" s="228"/>
      <c r="O910" s="228"/>
      <c r="T910" s="228"/>
      <c r="U910" s="228"/>
      <c r="V910" s="228"/>
      <c r="AA910" s="228"/>
      <c r="AB910" s="228"/>
      <c r="AC910" s="228"/>
      <c r="AH910" s="228"/>
      <c r="AI910" s="228"/>
      <c r="AJ910" s="228"/>
    </row>
    <row r="911" spans="6:36" ht="13.5" customHeight="1">
      <c r="F911" s="228"/>
      <c r="G911" s="228"/>
      <c r="H911" s="228"/>
      <c r="M911" s="228"/>
      <c r="N911" s="228"/>
      <c r="O911" s="228"/>
      <c r="T911" s="228"/>
      <c r="U911" s="228"/>
      <c r="V911" s="228"/>
      <c r="AA911" s="228"/>
      <c r="AB911" s="228"/>
      <c r="AC911" s="228"/>
      <c r="AH911" s="228"/>
      <c r="AI911" s="228"/>
      <c r="AJ911" s="228"/>
    </row>
    <row r="912" spans="6:36" ht="13.5" customHeight="1">
      <c r="F912" s="228"/>
      <c r="G912" s="228"/>
      <c r="H912" s="228"/>
      <c r="M912" s="228"/>
      <c r="N912" s="228"/>
      <c r="O912" s="228"/>
      <c r="T912" s="228"/>
      <c r="U912" s="228"/>
      <c r="V912" s="228"/>
      <c r="AA912" s="228"/>
      <c r="AB912" s="228"/>
      <c r="AC912" s="228"/>
      <c r="AH912" s="228"/>
      <c r="AI912" s="228"/>
      <c r="AJ912" s="228"/>
    </row>
    <row r="913" spans="6:36" ht="13.5" customHeight="1">
      <c r="F913" s="228"/>
      <c r="G913" s="228"/>
      <c r="H913" s="228"/>
      <c r="M913" s="228"/>
      <c r="N913" s="228"/>
      <c r="O913" s="228"/>
      <c r="T913" s="228"/>
      <c r="U913" s="228"/>
      <c r="V913" s="228"/>
      <c r="AA913" s="228"/>
      <c r="AB913" s="228"/>
      <c r="AC913" s="228"/>
      <c r="AH913" s="228"/>
      <c r="AI913" s="228"/>
      <c r="AJ913" s="228"/>
    </row>
    <row r="914" spans="6:36" ht="13.5" customHeight="1">
      <c r="F914" s="228"/>
      <c r="G914" s="228"/>
      <c r="H914" s="228"/>
      <c r="M914" s="228"/>
      <c r="N914" s="228"/>
      <c r="O914" s="228"/>
      <c r="T914" s="228"/>
      <c r="U914" s="228"/>
      <c r="V914" s="228"/>
      <c r="AA914" s="228"/>
      <c r="AB914" s="228"/>
      <c r="AC914" s="228"/>
      <c r="AH914" s="228"/>
      <c r="AI914" s="228"/>
      <c r="AJ914" s="228"/>
    </row>
    <row r="915" spans="6:36" ht="13.5" customHeight="1">
      <c r="F915" s="228"/>
      <c r="G915" s="228"/>
      <c r="H915" s="228"/>
      <c r="M915" s="228"/>
      <c r="N915" s="228"/>
      <c r="O915" s="228"/>
      <c r="T915" s="228"/>
      <c r="U915" s="228"/>
      <c r="V915" s="228"/>
      <c r="AA915" s="228"/>
      <c r="AB915" s="228"/>
      <c r="AC915" s="228"/>
      <c r="AH915" s="228"/>
      <c r="AI915" s="228"/>
      <c r="AJ915" s="228"/>
    </row>
    <row r="916" spans="6:36" ht="13.5" customHeight="1">
      <c r="F916" s="228"/>
      <c r="G916" s="228"/>
      <c r="H916" s="228"/>
      <c r="M916" s="228"/>
      <c r="N916" s="228"/>
      <c r="O916" s="228"/>
      <c r="T916" s="228"/>
      <c r="U916" s="228"/>
      <c r="V916" s="228"/>
      <c r="AA916" s="228"/>
      <c r="AB916" s="228"/>
      <c r="AC916" s="228"/>
      <c r="AH916" s="228"/>
      <c r="AI916" s="228"/>
      <c r="AJ916" s="228"/>
    </row>
    <row r="917" spans="6:36" ht="13.5" customHeight="1">
      <c r="F917" s="228"/>
      <c r="G917" s="228"/>
      <c r="H917" s="228"/>
      <c r="M917" s="228"/>
      <c r="N917" s="228"/>
      <c r="O917" s="228"/>
      <c r="T917" s="228"/>
      <c r="U917" s="228"/>
      <c r="V917" s="228"/>
      <c r="AA917" s="228"/>
      <c r="AB917" s="228"/>
      <c r="AC917" s="228"/>
      <c r="AH917" s="228"/>
      <c r="AI917" s="228"/>
      <c r="AJ917" s="228"/>
    </row>
    <row r="918" spans="6:36" ht="13.5" customHeight="1">
      <c r="F918" s="228"/>
      <c r="G918" s="228"/>
      <c r="H918" s="228"/>
      <c r="M918" s="228"/>
      <c r="N918" s="228"/>
      <c r="O918" s="228"/>
      <c r="T918" s="228"/>
      <c r="U918" s="228"/>
      <c r="V918" s="228"/>
      <c r="AA918" s="228"/>
      <c r="AB918" s="228"/>
      <c r="AC918" s="228"/>
      <c r="AH918" s="228"/>
      <c r="AI918" s="228"/>
      <c r="AJ918" s="228"/>
    </row>
    <row r="919" spans="6:36" ht="13.5" customHeight="1">
      <c r="F919" s="228"/>
      <c r="G919" s="228"/>
      <c r="H919" s="228"/>
      <c r="M919" s="228"/>
      <c r="N919" s="228"/>
      <c r="O919" s="228"/>
      <c r="T919" s="228"/>
      <c r="U919" s="228"/>
      <c r="V919" s="228"/>
      <c r="AA919" s="228"/>
      <c r="AB919" s="228"/>
      <c r="AC919" s="228"/>
      <c r="AH919" s="228"/>
      <c r="AI919" s="228"/>
      <c r="AJ919" s="228"/>
    </row>
    <row r="920" spans="6:36" ht="13.5" customHeight="1">
      <c r="F920" s="228"/>
      <c r="G920" s="228"/>
      <c r="H920" s="228"/>
      <c r="M920" s="228"/>
      <c r="N920" s="228"/>
      <c r="O920" s="228"/>
      <c r="T920" s="228"/>
      <c r="U920" s="228"/>
      <c r="V920" s="228"/>
      <c r="AA920" s="228"/>
      <c r="AB920" s="228"/>
      <c r="AC920" s="228"/>
      <c r="AH920" s="228"/>
      <c r="AI920" s="228"/>
      <c r="AJ920" s="228"/>
    </row>
    <row r="921" spans="6:36" ht="13.5" customHeight="1">
      <c r="F921" s="228"/>
      <c r="G921" s="228"/>
      <c r="H921" s="228"/>
      <c r="M921" s="228"/>
      <c r="N921" s="228"/>
      <c r="O921" s="228"/>
      <c r="T921" s="228"/>
      <c r="U921" s="228"/>
      <c r="V921" s="228"/>
      <c r="AA921" s="228"/>
      <c r="AB921" s="228"/>
      <c r="AC921" s="228"/>
      <c r="AH921" s="228"/>
      <c r="AI921" s="228"/>
      <c r="AJ921" s="228"/>
    </row>
    <row r="922" spans="6:36" ht="13.5" customHeight="1">
      <c r="F922" s="228"/>
      <c r="G922" s="228"/>
      <c r="H922" s="228"/>
      <c r="M922" s="228"/>
      <c r="N922" s="228"/>
      <c r="O922" s="228"/>
      <c r="T922" s="228"/>
      <c r="U922" s="228"/>
      <c r="V922" s="228"/>
      <c r="AA922" s="228"/>
      <c r="AB922" s="228"/>
      <c r="AC922" s="228"/>
      <c r="AH922" s="228"/>
      <c r="AI922" s="228"/>
      <c r="AJ922" s="228"/>
    </row>
    <row r="923" spans="6:36" ht="13.5" customHeight="1">
      <c r="F923" s="228"/>
      <c r="G923" s="228"/>
      <c r="H923" s="228"/>
      <c r="M923" s="228"/>
      <c r="N923" s="228"/>
      <c r="O923" s="228"/>
      <c r="T923" s="228"/>
      <c r="U923" s="228"/>
      <c r="V923" s="228"/>
      <c r="AA923" s="228"/>
      <c r="AB923" s="228"/>
      <c r="AC923" s="228"/>
      <c r="AH923" s="228"/>
      <c r="AI923" s="228"/>
      <c r="AJ923" s="228"/>
    </row>
    <row r="924" spans="6:36" ht="13.5" customHeight="1">
      <c r="F924" s="228"/>
      <c r="G924" s="228"/>
      <c r="H924" s="228"/>
      <c r="M924" s="228"/>
      <c r="N924" s="228"/>
      <c r="O924" s="228"/>
      <c r="T924" s="228"/>
      <c r="U924" s="228"/>
      <c r="V924" s="228"/>
      <c r="AA924" s="228"/>
      <c r="AB924" s="228"/>
      <c r="AC924" s="228"/>
      <c r="AH924" s="228"/>
      <c r="AI924" s="228"/>
      <c r="AJ924" s="228"/>
    </row>
    <row r="925" spans="6:36" ht="13.5" customHeight="1">
      <c r="F925" s="228"/>
      <c r="G925" s="228"/>
      <c r="H925" s="228"/>
      <c r="M925" s="228"/>
      <c r="N925" s="228"/>
      <c r="O925" s="228"/>
      <c r="T925" s="228"/>
      <c r="U925" s="228"/>
      <c r="V925" s="228"/>
      <c r="AA925" s="228"/>
      <c r="AB925" s="228"/>
      <c r="AC925" s="228"/>
      <c r="AH925" s="228"/>
      <c r="AI925" s="228"/>
      <c r="AJ925" s="228"/>
    </row>
    <row r="926" spans="6:36" ht="13.5" customHeight="1">
      <c r="F926" s="228"/>
      <c r="G926" s="228"/>
      <c r="H926" s="228"/>
      <c r="M926" s="228"/>
      <c r="N926" s="228"/>
      <c r="O926" s="228"/>
      <c r="T926" s="228"/>
      <c r="U926" s="228"/>
      <c r="V926" s="228"/>
      <c r="AA926" s="228"/>
      <c r="AB926" s="228"/>
      <c r="AC926" s="228"/>
      <c r="AH926" s="228"/>
      <c r="AI926" s="228"/>
      <c r="AJ926" s="228"/>
    </row>
    <row r="927" spans="6:36" ht="13.5" customHeight="1">
      <c r="F927" s="228"/>
      <c r="G927" s="228"/>
      <c r="H927" s="228"/>
      <c r="M927" s="228"/>
      <c r="N927" s="228"/>
      <c r="O927" s="228"/>
      <c r="T927" s="228"/>
      <c r="U927" s="228"/>
      <c r="V927" s="228"/>
      <c r="AA927" s="228"/>
      <c r="AB927" s="228"/>
      <c r="AC927" s="228"/>
      <c r="AH927" s="228"/>
      <c r="AI927" s="228"/>
      <c r="AJ927" s="228"/>
    </row>
    <row r="928" spans="6:36" ht="13.5" customHeight="1">
      <c r="F928" s="228"/>
      <c r="G928" s="228"/>
      <c r="H928" s="228"/>
      <c r="M928" s="228"/>
      <c r="N928" s="228"/>
      <c r="O928" s="228"/>
      <c r="T928" s="228"/>
      <c r="U928" s="228"/>
      <c r="V928" s="228"/>
      <c r="AA928" s="228"/>
      <c r="AB928" s="228"/>
      <c r="AC928" s="228"/>
      <c r="AH928" s="228"/>
      <c r="AI928" s="228"/>
      <c r="AJ928" s="228"/>
    </row>
    <row r="929" spans="6:36" ht="13.5" customHeight="1">
      <c r="F929" s="228"/>
      <c r="G929" s="228"/>
      <c r="H929" s="228"/>
      <c r="M929" s="228"/>
      <c r="N929" s="228"/>
      <c r="O929" s="228"/>
      <c r="T929" s="228"/>
      <c r="U929" s="228"/>
      <c r="V929" s="228"/>
      <c r="AA929" s="228"/>
      <c r="AB929" s="228"/>
      <c r="AC929" s="228"/>
      <c r="AH929" s="228"/>
      <c r="AI929" s="228"/>
      <c r="AJ929" s="228"/>
    </row>
    <row r="930" spans="6:36" ht="13.5" customHeight="1">
      <c r="F930" s="228"/>
      <c r="G930" s="228"/>
      <c r="H930" s="228"/>
      <c r="M930" s="228"/>
      <c r="N930" s="228"/>
      <c r="O930" s="228"/>
      <c r="T930" s="228"/>
      <c r="U930" s="228"/>
      <c r="V930" s="228"/>
      <c r="AA930" s="228"/>
      <c r="AB930" s="228"/>
      <c r="AC930" s="228"/>
      <c r="AH930" s="228"/>
      <c r="AI930" s="228"/>
      <c r="AJ930" s="228"/>
    </row>
    <row r="931" spans="6:36" ht="13.5" customHeight="1">
      <c r="F931" s="228"/>
      <c r="G931" s="228"/>
      <c r="H931" s="228"/>
      <c r="M931" s="228"/>
      <c r="N931" s="228"/>
      <c r="O931" s="228"/>
      <c r="T931" s="228"/>
      <c r="U931" s="228"/>
      <c r="V931" s="228"/>
      <c r="AA931" s="228"/>
      <c r="AB931" s="228"/>
      <c r="AC931" s="228"/>
      <c r="AH931" s="228"/>
      <c r="AI931" s="228"/>
      <c r="AJ931" s="228"/>
    </row>
    <row r="932" spans="6:36" ht="13.5" customHeight="1">
      <c r="F932" s="228"/>
      <c r="G932" s="228"/>
      <c r="H932" s="228"/>
      <c r="M932" s="228"/>
      <c r="N932" s="228"/>
      <c r="O932" s="228"/>
      <c r="T932" s="228"/>
      <c r="U932" s="228"/>
      <c r="V932" s="228"/>
      <c r="AA932" s="228"/>
      <c r="AB932" s="228"/>
      <c r="AC932" s="228"/>
      <c r="AH932" s="228"/>
      <c r="AI932" s="228"/>
      <c r="AJ932" s="228"/>
    </row>
    <row r="933" spans="6:36" ht="13.5" customHeight="1">
      <c r="F933" s="228"/>
      <c r="G933" s="228"/>
      <c r="H933" s="228"/>
      <c r="M933" s="228"/>
      <c r="N933" s="228"/>
      <c r="O933" s="228"/>
      <c r="T933" s="228"/>
      <c r="U933" s="228"/>
      <c r="V933" s="228"/>
      <c r="AA933" s="228"/>
      <c r="AB933" s="228"/>
      <c r="AC933" s="228"/>
      <c r="AH933" s="228"/>
      <c r="AI933" s="228"/>
      <c r="AJ933" s="228"/>
    </row>
    <row r="934" spans="6:36" ht="13.5" customHeight="1">
      <c r="F934" s="228"/>
      <c r="G934" s="228"/>
      <c r="H934" s="228"/>
      <c r="M934" s="228"/>
      <c r="N934" s="228"/>
      <c r="O934" s="228"/>
      <c r="T934" s="228"/>
      <c r="U934" s="228"/>
      <c r="V934" s="228"/>
      <c r="AA934" s="228"/>
      <c r="AB934" s="228"/>
      <c r="AC934" s="228"/>
      <c r="AH934" s="228"/>
      <c r="AI934" s="228"/>
      <c r="AJ934" s="228"/>
    </row>
    <row r="935" spans="6:36" ht="13.5" customHeight="1">
      <c r="F935" s="228"/>
      <c r="G935" s="228"/>
      <c r="H935" s="228"/>
      <c r="M935" s="228"/>
      <c r="N935" s="228"/>
      <c r="O935" s="228"/>
      <c r="T935" s="228"/>
      <c r="U935" s="228"/>
      <c r="V935" s="228"/>
      <c r="AA935" s="228"/>
      <c r="AB935" s="228"/>
      <c r="AC935" s="228"/>
      <c r="AH935" s="228"/>
      <c r="AI935" s="228"/>
      <c r="AJ935" s="228"/>
    </row>
    <row r="936" spans="6:36" ht="13.5" customHeight="1">
      <c r="F936" s="228"/>
      <c r="G936" s="228"/>
      <c r="H936" s="228"/>
      <c r="M936" s="228"/>
      <c r="N936" s="228"/>
      <c r="O936" s="228"/>
      <c r="T936" s="228"/>
      <c r="U936" s="228"/>
      <c r="V936" s="228"/>
      <c r="AA936" s="228"/>
      <c r="AB936" s="228"/>
      <c r="AC936" s="228"/>
      <c r="AH936" s="228"/>
      <c r="AI936" s="228"/>
      <c r="AJ936" s="228"/>
    </row>
    <row r="937" spans="6:36" ht="13.5" customHeight="1">
      <c r="F937" s="228"/>
      <c r="G937" s="228"/>
      <c r="H937" s="228"/>
      <c r="M937" s="228"/>
      <c r="N937" s="228"/>
      <c r="O937" s="228"/>
      <c r="T937" s="228"/>
      <c r="U937" s="228"/>
      <c r="V937" s="228"/>
      <c r="AA937" s="228"/>
      <c r="AB937" s="228"/>
      <c r="AC937" s="228"/>
      <c r="AH937" s="228"/>
      <c r="AI937" s="228"/>
      <c r="AJ937" s="228"/>
    </row>
    <row r="938" spans="6:36" ht="13.5" customHeight="1">
      <c r="F938" s="228"/>
      <c r="G938" s="228"/>
      <c r="H938" s="228"/>
      <c r="M938" s="228"/>
      <c r="N938" s="228"/>
      <c r="O938" s="228"/>
      <c r="T938" s="228"/>
      <c r="U938" s="228"/>
      <c r="V938" s="228"/>
      <c r="AA938" s="228"/>
      <c r="AB938" s="228"/>
      <c r="AC938" s="228"/>
      <c r="AH938" s="228"/>
      <c r="AI938" s="228"/>
      <c r="AJ938" s="228"/>
    </row>
    <row r="939" spans="6:36" ht="13.5" customHeight="1">
      <c r="F939" s="228"/>
      <c r="G939" s="228"/>
      <c r="H939" s="228"/>
      <c r="M939" s="228"/>
      <c r="N939" s="228"/>
      <c r="O939" s="228"/>
      <c r="T939" s="228"/>
      <c r="U939" s="228"/>
      <c r="V939" s="228"/>
      <c r="AA939" s="228"/>
      <c r="AB939" s="228"/>
      <c r="AC939" s="228"/>
      <c r="AH939" s="228"/>
      <c r="AI939" s="228"/>
      <c r="AJ939" s="228"/>
    </row>
    <row r="940" spans="6:36" ht="13.5" customHeight="1">
      <c r="F940" s="228"/>
      <c r="G940" s="228"/>
      <c r="H940" s="228"/>
      <c r="M940" s="228"/>
      <c r="N940" s="228"/>
      <c r="O940" s="228"/>
      <c r="T940" s="228"/>
      <c r="U940" s="228"/>
      <c r="V940" s="228"/>
      <c r="AA940" s="228"/>
      <c r="AB940" s="228"/>
      <c r="AC940" s="228"/>
      <c r="AH940" s="228"/>
      <c r="AI940" s="228"/>
      <c r="AJ940" s="228"/>
    </row>
    <row r="941" spans="6:36" ht="13.5" customHeight="1">
      <c r="F941" s="228"/>
      <c r="G941" s="228"/>
      <c r="H941" s="228"/>
      <c r="M941" s="228"/>
      <c r="N941" s="228"/>
      <c r="O941" s="228"/>
      <c r="T941" s="228"/>
      <c r="U941" s="228"/>
      <c r="V941" s="228"/>
      <c r="AA941" s="228"/>
      <c r="AB941" s="228"/>
      <c r="AC941" s="228"/>
      <c r="AH941" s="228"/>
      <c r="AI941" s="228"/>
      <c r="AJ941" s="228"/>
    </row>
    <row r="942" spans="6:36" ht="13.5" customHeight="1">
      <c r="F942" s="228"/>
      <c r="G942" s="228"/>
      <c r="H942" s="228"/>
      <c r="M942" s="228"/>
      <c r="N942" s="228"/>
      <c r="O942" s="228"/>
      <c r="T942" s="228"/>
      <c r="U942" s="228"/>
      <c r="V942" s="228"/>
      <c r="AA942" s="228"/>
      <c r="AB942" s="228"/>
      <c r="AC942" s="228"/>
      <c r="AH942" s="228"/>
      <c r="AI942" s="228"/>
      <c r="AJ942" s="228"/>
    </row>
    <row r="943" spans="6:36" ht="13.5" customHeight="1">
      <c r="F943" s="228"/>
      <c r="G943" s="228"/>
      <c r="H943" s="228"/>
      <c r="M943" s="228"/>
      <c r="N943" s="228"/>
      <c r="O943" s="228"/>
      <c r="T943" s="228"/>
      <c r="U943" s="228"/>
      <c r="V943" s="228"/>
      <c r="AA943" s="228"/>
      <c r="AB943" s="228"/>
      <c r="AC943" s="228"/>
      <c r="AH943" s="228"/>
      <c r="AI943" s="228"/>
      <c r="AJ943" s="228"/>
    </row>
    <row r="944" spans="6:36" ht="13.5" customHeight="1">
      <c r="F944" s="228"/>
      <c r="G944" s="228"/>
      <c r="H944" s="228"/>
      <c r="M944" s="228"/>
      <c r="N944" s="228"/>
      <c r="O944" s="228"/>
      <c r="T944" s="228"/>
      <c r="U944" s="228"/>
      <c r="V944" s="228"/>
      <c r="AA944" s="228"/>
      <c r="AB944" s="228"/>
      <c r="AC944" s="228"/>
      <c r="AH944" s="228"/>
      <c r="AI944" s="228"/>
      <c r="AJ944" s="228"/>
    </row>
    <row r="945" spans="6:36" ht="13.5" customHeight="1">
      <c r="F945" s="228"/>
      <c r="G945" s="228"/>
      <c r="H945" s="228"/>
      <c r="M945" s="228"/>
      <c r="N945" s="228"/>
      <c r="O945" s="228"/>
      <c r="T945" s="228"/>
      <c r="U945" s="228"/>
      <c r="V945" s="228"/>
      <c r="AA945" s="228"/>
      <c r="AB945" s="228"/>
      <c r="AC945" s="228"/>
      <c r="AH945" s="228"/>
      <c r="AI945" s="228"/>
      <c r="AJ945" s="228"/>
    </row>
    <row r="946" spans="6:36" ht="13.5" customHeight="1">
      <c r="F946" s="228"/>
      <c r="G946" s="228"/>
      <c r="H946" s="228"/>
      <c r="M946" s="228"/>
      <c r="N946" s="228"/>
      <c r="O946" s="228"/>
      <c r="T946" s="228"/>
      <c r="U946" s="228"/>
      <c r="V946" s="228"/>
      <c r="AA946" s="228"/>
      <c r="AB946" s="228"/>
      <c r="AC946" s="228"/>
      <c r="AH946" s="228"/>
      <c r="AI946" s="228"/>
      <c r="AJ946" s="228"/>
    </row>
    <row r="947" spans="6:36" ht="13.5" customHeight="1">
      <c r="F947" s="228"/>
      <c r="G947" s="228"/>
      <c r="H947" s="228"/>
      <c r="M947" s="228"/>
      <c r="N947" s="228"/>
      <c r="O947" s="228"/>
      <c r="T947" s="228"/>
      <c r="U947" s="228"/>
      <c r="V947" s="228"/>
      <c r="AA947" s="228"/>
      <c r="AB947" s="228"/>
      <c r="AC947" s="228"/>
      <c r="AH947" s="228"/>
      <c r="AI947" s="228"/>
      <c r="AJ947" s="228"/>
    </row>
    <row r="948" spans="6:36" ht="13.5" customHeight="1">
      <c r="F948" s="228"/>
      <c r="G948" s="228"/>
      <c r="H948" s="228"/>
      <c r="M948" s="228"/>
      <c r="N948" s="228"/>
      <c r="O948" s="228"/>
      <c r="T948" s="228"/>
      <c r="U948" s="228"/>
      <c r="V948" s="228"/>
      <c r="AA948" s="228"/>
      <c r="AB948" s="228"/>
      <c r="AC948" s="228"/>
      <c r="AH948" s="228"/>
      <c r="AI948" s="228"/>
      <c r="AJ948" s="228"/>
    </row>
    <row r="949" spans="6:36" ht="13.5" customHeight="1">
      <c r="F949" s="228"/>
      <c r="G949" s="228"/>
      <c r="H949" s="228"/>
      <c r="M949" s="228"/>
      <c r="N949" s="228"/>
      <c r="O949" s="228"/>
      <c r="T949" s="228"/>
      <c r="U949" s="228"/>
      <c r="V949" s="228"/>
      <c r="AA949" s="228"/>
      <c r="AB949" s="228"/>
      <c r="AC949" s="228"/>
      <c r="AH949" s="228"/>
      <c r="AI949" s="228"/>
      <c r="AJ949" s="228"/>
    </row>
    <row r="950" spans="6:36" ht="13.5" customHeight="1">
      <c r="F950" s="228"/>
      <c r="G950" s="228"/>
      <c r="H950" s="228"/>
      <c r="M950" s="228"/>
      <c r="N950" s="228"/>
      <c r="O950" s="228"/>
      <c r="T950" s="228"/>
      <c r="U950" s="228"/>
      <c r="V950" s="228"/>
      <c r="AA950" s="228"/>
      <c r="AB950" s="228"/>
      <c r="AC950" s="228"/>
      <c r="AH950" s="228"/>
      <c r="AI950" s="228"/>
      <c r="AJ950" s="228"/>
    </row>
    <row r="951" spans="6:36" ht="13.5" customHeight="1">
      <c r="F951" s="228"/>
      <c r="G951" s="228"/>
      <c r="H951" s="228"/>
      <c r="M951" s="228"/>
      <c r="N951" s="228"/>
      <c r="O951" s="228"/>
      <c r="T951" s="228"/>
      <c r="U951" s="228"/>
      <c r="V951" s="228"/>
      <c r="AA951" s="228"/>
      <c r="AB951" s="228"/>
      <c r="AC951" s="228"/>
      <c r="AH951" s="228"/>
      <c r="AI951" s="228"/>
      <c r="AJ951" s="228"/>
    </row>
    <row r="952" spans="6:36" ht="13.5" customHeight="1">
      <c r="F952" s="228"/>
      <c r="G952" s="228"/>
      <c r="H952" s="228"/>
      <c r="M952" s="228"/>
      <c r="N952" s="228"/>
      <c r="O952" s="228"/>
      <c r="T952" s="228"/>
      <c r="U952" s="228"/>
      <c r="V952" s="228"/>
      <c r="AA952" s="228"/>
      <c r="AB952" s="228"/>
      <c r="AC952" s="228"/>
      <c r="AH952" s="228"/>
      <c r="AI952" s="228"/>
      <c r="AJ952" s="228"/>
    </row>
    <row r="953" spans="6:36" ht="13.5" customHeight="1">
      <c r="F953" s="228"/>
      <c r="G953" s="228"/>
      <c r="H953" s="228"/>
      <c r="M953" s="228"/>
      <c r="N953" s="228"/>
      <c r="O953" s="228"/>
      <c r="T953" s="228"/>
      <c r="U953" s="228"/>
      <c r="V953" s="228"/>
      <c r="AA953" s="228"/>
      <c r="AB953" s="228"/>
      <c r="AC953" s="228"/>
      <c r="AH953" s="228"/>
      <c r="AI953" s="228"/>
      <c r="AJ953" s="228"/>
    </row>
    <row r="954" spans="6:36" ht="13.5" customHeight="1">
      <c r="F954" s="228"/>
      <c r="G954" s="228"/>
      <c r="H954" s="228"/>
      <c r="M954" s="228"/>
      <c r="N954" s="228"/>
      <c r="O954" s="228"/>
      <c r="T954" s="228"/>
      <c r="U954" s="228"/>
      <c r="V954" s="228"/>
      <c r="AA954" s="228"/>
      <c r="AB954" s="228"/>
      <c r="AC954" s="228"/>
      <c r="AH954" s="228"/>
      <c r="AI954" s="228"/>
      <c r="AJ954" s="228"/>
    </row>
    <row r="955" spans="6:36" ht="13.5" customHeight="1">
      <c r="F955" s="228"/>
      <c r="G955" s="228"/>
      <c r="H955" s="228"/>
      <c r="M955" s="228"/>
      <c r="N955" s="228"/>
      <c r="O955" s="228"/>
      <c r="T955" s="228"/>
      <c r="U955" s="228"/>
      <c r="V955" s="228"/>
      <c r="AA955" s="228"/>
      <c r="AB955" s="228"/>
      <c r="AC955" s="228"/>
      <c r="AH955" s="228"/>
      <c r="AI955" s="228"/>
      <c r="AJ955" s="228"/>
    </row>
    <row r="956" spans="6:36" ht="13.5" customHeight="1">
      <c r="F956" s="228"/>
      <c r="G956" s="228"/>
      <c r="H956" s="228"/>
      <c r="M956" s="228"/>
      <c r="N956" s="228"/>
      <c r="O956" s="228"/>
      <c r="T956" s="228"/>
      <c r="U956" s="228"/>
      <c r="V956" s="228"/>
      <c r="AA956" s="228"/>
      <c r="AB956" s="228"/>
      <c r="AC956" s="228"/>
      <c r="AH956" s="228"/>
      <c r="AI956" s="228"/>
      <c r="AJ956" s="228"/>
    </row>
    <row r="957" spans="6:36" ht="13.5" customHeight="1">
      <c r="F957" s="228"/>
      <c r="G957" s="228"/>
      <c r="H957" s="228"/>
      <c r="M957" s="228"/>
      <c r="N957" s="228"/>
      <c r="O957" s="228"/>
      <c r="T957" s="228"/>
      <c r="U957" s="228"/>
      <c r="V957" s="228"/>
      <c r="AA957" s="228"/>
      <c r="AB957" s="228"/>
      <c r="AC957" s="228"/>
      <c r="AH957" s="228"/>
      <c r="AI957" s="228"/>
      <c r="AJ957" s="228"/>
    </row>
    <row r="958" spans="6:36" ht="13.5" customHeight="1">
      <c r="F958" s="228"/>
      <c r="G958" s="228"/>
      <c r="H958" s="228"/>
      <c r="M958" s="228"/>
      <c r="N958" s="228"/>
      <c r="O958" s="228"/>
      <c r="T958" s="228"/>
      <c r="U958" s="228"/>
      <c r="V958" s="228"/>
      <c r="AA958" s="228"/>
      <c r="AB958" s="228"/>
      <c r="AC958" s="228"/>
      <c r="AH958" s="228"/>
      <c r="AI958" s="228"/>
      <c r="AJ958" s="228"/>
    </row>
    <row r="959" spans="6:36" ht="13.5" customHeight="1">
      <c r="F959" s="228"/>
      <c r="G959" s="228"/>
      <c r="H959" s="228"/>
      <c r="M959" s="228"/>
      <c r="N959" s="228"/>
      <c r="O959" s="228"/>
      <c r="T959" s="228"/>
      <c r="U959" s="228"/>
      <c r="V959" s="228"/>
      <c r="AA959" s="228"/>
      <c r="AB959" s="228"/>
      <c r="AC959" s="228"/>
      <c r="AH959" s="228"/>
      <c r="AI959" s="228"/>
      <c r="AJ959" s="228"/>
    </row>
    <row r="960" spans="6:36" ht="13.5" customHeight="1">
      <c r="F960" s="228"/>
      <c r="G960" s="228"/>
      <c r="H960" s="228"/>
      <c r="M960" s="228"/>
      <c r="N960" s="228"/>
      <c r="O960" s="228"/>
      <c r="T960" s="228"/>
      <c r="U960" s="228"/>
      <c r="V960" s="228"/>
      <c r="AA960" s="228"/>
      <c r="AB960" s="228"/>
      <c r="AC960" s="228"/>
      <c r="AH960" s="228"/>
      <c r="AI960" s="228"/>
      <c r="AJ960" s="228"/>
    </row>
    <row r="961" spans="6:36" ht="13.5" customHeight="1">
      <c r="F961" s="228"/>
      <c r="G961" s="228"/>
      <c r="H961" s="228"/>
      <c r="M961" s="228"/>
      <c r="N961" s="228"/>
      <c r="O961" s="228"/>
      <c r="T961" s="228"/>
      <c r="U961" s="228"/>
      <c r="V961" s="228"/>
      <c r="AA961" s="228"/>
      <c r="AB961" s="228"/>
      <c r="AC961" s="228"/>
      <c r="AH961" s="228"/>
      <c r="AI961" s="228"/>
      <c r="AJ961" s="228"/>
    </row>
    <row r="962" spans="6:36" ht="13.5" customHeight="1">
      <c r="F962" s="228"/>
      <c r="G962" s="228"/>
      <c r="H962" s="228"/>
      <c r="M962" s="228"/>
      <c r="N962" s="228"/>
      <c r="O962" s="228"/>
      <c r="T962" s="228"/>
      <c r="U962" s="228"/>
      <c r="V962" s="228"/>
      <c r="AA962" s="228"/>
      <c r="AB962" s="228"/>
      <c r="AC962" s="228"/>
      <c r="AH962" s="228"/>
      <c r="AI962" s="228"/>
      <c r="AJ962" s="228"/>
    </row>
    <row r="963" spans="6:36" ht="13.5" customHeight="1">
      <c r="F963" s="228"/>
      <c r="G963" s="228"/>
      <c r="H963" s="228"/>
      <c r="M963" s="228"/>
      <c r="N963" s="228"/>
      <c r="O963" s="228"/>
      <c r="T963" s="228"/>
      <c r="U963" s="228"/>
      <c r="V963" s="228"/>
      <c r="AA963" s="228"/>
      <c r="AB963" s="228"/>
      <c r="AC963" s="228"/>
      <c r="AH963" s="228"/>
      <c r="AI963" s="228"/>
      <c r="AJ963" s="228"/>
    </row>
    <row r="964" spans="6:36" ht="13.5" customHeight="1">
      <c r="F964" s="228"/>
      <c r="G964" s="228"/>
      <c r="H964" s="228"/>
      <c r="M964" s="228"/>
      <c r="N964" s="228"/>
      <c r="O964" s="228"/>
      <c r="T964" s="228"/>
      <c r="U964" s="228"/>
      <c r="V964" s="228"/>
      <c r="AA964" s="228"/>
      <c r="AB964" s="228"/>
      <c r="AC964" s="228"/>
      <c r="AH964" s="228"/>
      <c r="AI964" s="228"/>
      <c r="AJ964" s="228"/>
    </row>
    <row r="965" spans="6:36" ht="13.5" customHeight="1">
      <c r="F965" s="228"/>
      <c r="G965" s="228"/>
      <c r="H965" s="228"/>
      <c r="M965" s="228"/>
      <c r="N965" s="228"/>
      <c r="O965" s="228"/>
      <c r="T965" s="228"/>
      <c r="U965" s="228"/>
      <c r="V965" s="228"/>
      <c r="AA965" s="228"/>
      <c r="AB965" s="228"/>
      <c r="AC965" s="228"/>
      <c r="AH965" s="228"/>
      <c r="AI965" s="228"/>
      <c r="AJ965" s="228"/>
    </row>
    <row r="966" spans="6:36" ht="13.5" customHeight="1">
      <c r="F966" s="228"/>
      <c r="G966" s="228"/>
      <c r="H966" s="228"/>
      <c r="M966" s="228"/>
      <c r="N966" s="228"/>
      <c r="O966" s="228"/>
      <c r="T966" s="228"/>
      <c r="U966" s="228"/>
      <c r="V966" s="228"/>
      <c r="AA966" s="228"/>
      <c r="AB966" s="228"/>
      <c r="AC966" s="228"/>
      <c r="AH966" s="228"/>
      <c r="AI966" s="228"/>
      <c r="AJ966" s="228"/>
    </row>
    <row r="967" spans="6:36" ht="13.5" customHeight="1">
      <c r="F967" s="228"/>
      <c r="G967" s="228"/>
      <c r="H967" s="228"/>
      <c r="M967" s="228"/>
      <c r="N967" s="228"/>
      <c r="O967" s="228"/>
      <c r="T967" s="228"/>
      <c r="U967" s="228"/>
      <c r="V967" s="228"/>
      <c r="AA967" s="228"/>
      <c r="AB967" s="228"/>
      <c r="AC967" s="228"/>
      <c r="AH967" s="228"/>
      <c r="AI967" s="228"/>
      <c r="AJ967" s="228"/>
    </row>
    <row r="968" spans="6:36" ht="13.5" customHeight="1">
      <c r="F968" s="228"/>
      <c r="G968" s="228"/>
      <c r="H968" s="228"/>
      <c r="M968" s="228"/>
      <c r="N968" s="228"/>
      <c r="O968" s="228"/>
      <c r="T968" s="228"/>
      <c r="U968" s="228"/>
      <c r="V968" s="228"/>
      <c r="AA968" s="228"/>
      <c r="AB968" s="228"/>
      <c r="AC968" s="228"/>
      <c r="AH968" s="228"/>
      <c r="AI968" s="228"/>
      <c r="AJ968" s="228"/>
    </row>
    <row r="969" spans="6:36" ht="13.5" customHeight="1">
      <c r="F969" s="228"/>
      <c r="G969" s="228"/>
      <c r="H969" s="228"/>
      <c r="M969" s="228"/>
      <c r="N969" s="228"/>
      <c r="O969" s="228"/>
      <c r="T969" s="228"/>
      <c r="U969" s="228"/>
      <c r="V969" s="228"/>
      <c r="AA969" s="228"/>
      <c r="AB969" s="228"/>
      <c r="AC969" s="228"/>
      <c r="AH969" s="228"/>
      <c r="AI969" s="228"/>
      <c r="AJ969" s="228"/>
    </row>
    <row r="970" spans="6:36" ht="13.5" customHeight="1">
      <c r="F970" s="228"/>
      <c r="G970" s="228"/>
      <c r="H970" s="228"/>
      <c r="M970" s="228"/>
      <c r="N970" s="228"/>
      <c r="O970" s="228"/>
      <c r="T970" s="228"/>
      <c r="U970" s="228"/>
      <c r="V970" s="228"/>
      <c r="AA970" s="228"/>
      <c r="AB970" s="228"/>
      <c r="AC970" s="228"/>
      <c r="AH970" s="228"/>
      <c r="AI970" s="228"/>
      <c r="AJ970" s="228"/>
    </row>
    <row r="971" spans="6:36" ht="13.5" customHeight="1">
      <c r="F971" s="228"/>
      <c r="G971" s="228"/>
      <c r="H971" s="228"/>
      <c r="M971" s="228"/>
      <c r="N971" s="228"/>
      <c r="O971" s="228"/>
      <c r="T971" s="228"/>
      <c r="U971" s="228"/>
      <c r="V971" s="228"/>
      <c r="AA971" s="228"/>
      <c r="AB971" s="228"/>
      <c r="AC971" s="228"/>
      <c r="AH971" s="228"/>
      <c r="AI971" s="228"/>
      <c r="AJ971" s="228"/>
    </row>
    <row r="972" spans="6:36" ht="13.5" customHeight="1">
      <c r="F972" s="228"/>
      <c r="G972" s="228"/>
      <c r="H972" s="228"/>
      <c r="M972" s="228"/>
      <c r="N972" s="228"/>
      <c r="O972" s="228"/>
      <c r="T972" s="228"/>
      <c r="U972" s="228"/>
      <c r="V972" s="228"/>
      <c r="AA972" s="228"/>
      <c r="AB972" s="228"/>
      <c r="AC972" s="228"/>
      <c r="AH972" s="228"/>
      <c r="AI972" s="228"/>
      <c r="AJ972" s="228"/>
    </row>
    <row r="973" spans="6:36" ht="13.5" customHeight="1">
      <c r="F973" s="228"/>
      <c r="G973" s="228"/>
      <c r="H973" s="228"/>
      <c r="M973" s="228"/>
      <c r="N973" s="228"/>
      <c r="O973" s="228"/>
      <c r="T973" s="228"/>
      <c r="U973" s="228"/>
      <c r="V973" s="228"/>
      <c r="AA973" s="228"/>
      <c r="AB973" s="228"/>
      <c r="AC973" s="228"/>
      <c r="AH973" s="228"/>
      <c r="AI973" s="228"/>
      <c r="AJ973" s="228"/>
    </row>
    <row r="974" spans="6:36" ht="13.5" customHeight="1">
      <c r="F974" s="228"/>
      <c r="G974" s="228"/>
      <c r="H974" s="228"/>
      <c r="M974" s="228"/>
      <c r="N974" s="228"/>
      <c r="O974" s="228"/>
      <c r="T974" s="228"/>
      <c r="U974" s="228"/>
      <c r="V974" s="228"/>
      <c r="AA974" s="228"/>
      <c r="AB974" s="228"/>
      <c r="AC974" s="228"/>
      <c r="AH974" s="228"/>
      <c r="AI974" s="228"/>
      <c r="AJ974" s="228"/>
    </row>
    <row r="975" spans="6:36" ht="13.5" customHeight="1">
      <c r="F975" s="228"/>
      <c r="G975" s="228"/>
      <c r="H975" s="228"/>
      <c r="M975" s="228"/>
      <c r="N975" s="228"/>
      <c r="O975" s="228"/>
      <c r="T975" s="228"/>
      <c r="U975" s="228"/>
      <c r="V975" s="228"/>
      <c r="AA975" s="228"/>
      <c r="AB975" s="228"/>
      <c r="AC975" s="228"/>
      <c r="AH975" s="228"/>
      <c r="AI975" s="228"/>
      <c r="AJ975" s="228"/>
    </row>
    <row r="976" spans="6:36" ht="13.5" customHeight="1">
      <c r="F976" s="228"/>
      <c r="G976" s="228"/>
      <c r="H976" s="228"/>
      <c r="M976" s="228"/>
      <c r="N976" s="228"/>
      <c r="O976" s="228"/>
      <c r="T976" s="228"/>
      <c r="U976" s="228"/>
      <c r="V976" s="228"/>
      <c r="AA976" s="228"/>
      <c r="AB976" s="228"/>
      <c r="AC976" s="228"/>
      <c r="AH976" s="228"/>
      <c r="AI976" s="228"/>
      <c r="AJ976" s="228"/>
    </row>
    <row r="977" spans="6:36" ht="13.5" customHeight="1">
      <c r="F977" s="228"/>
      <c r="G977" s="228"/>
      <c r="H977" s="228"/>
      <c r="M977" s="228"/>
      <c r="N977" s="228"/>
      <c r="O977" s="228"/>
      <c r="T977" s="228"/>
      <c r="U977" s="228"/>
      <c r="V977" s="228"/>
      <c r="AA977" s="228"/>
      <c r="AB977" s="228"/>
      <c r="AC977" s="228"/>
      <c r="AH977" s="228"/>
      <c r="AI977" s="228"/>
      <c r="AJ977" s="228"/>
    </row>
    <row r="978" spans="6:36" ht="13.5" customHeight="1">
      <c r="F978" s="228"/>
      <c r="G978" s="228"/>
      <c r="H978" s="228"/>
      <c r="M978" s="228"/>
      <c r="N978" s="228"/>
      <c r="O978" s="228"/>
      <c r="T978" s="228"/>
      <c r="U978" s="228"/>
      <c r="V978" s="228"/>
      <c r="AA978" s="228"/>
      <c r="AB978" s="228"/>
      <c r="AC978" s="228"/>
      <c r="AH978" s="228"/>
      <c r="AI978" s="228"/>
      <c r="AJ978" s="228"/>
    </row>
    <row r="979" spans="6:36" ht="13.5" customHeight="1">
      <c r="F979" s="228"/>
      <c r="G979" s="228"/>
      <c r="H979" s="228"/>
      <c r="M979" s="228"/>
      <c r="N979" s="228"/>
      <c r="O979" s="228"/>
      <c r="T979" s="228"/>
      <c r="U979" s="228"/>
      <c r="V979" s="228"/>
      <c r="AA979" s="228"/>
      <c r="AB979" s="228"/>
      <c r="AC979" s="228"/>
      <c r="AH979" s="228"/>
      <c r="AI979" s="228"/>
      <c r="AJ979" s="228"/>
    </row>
    <row r="980" spans="6:36" ht="13.5" customHeight="1">
      <c r="F980" s="228"/>
      <c r="G980" s="228"/>
      <c r="H980" s="228"/>
      <c r="M980" s="228"/>
      <c r="N980" s="228"/>
      <c r="O980" s="228"/>
      <c r="T980" s="228"/>
      <c r="U980" s="228"/>
      <c r="V980" s="228"/>
      <c r="AA980" s="228"/>
      <c r="AB980" s="228"/>
      <c r="AC980" s="228"/>
      <c r="AH980" s="228"/>
      <c r="AI980" s="228"/>
      <c r="AJ980" s="228"/>
    </row>
    <row r="981" spans="6:36" ht="13.5" customHeight="1">
      <c r="F981" s="228"/>
      <c r="G981" s="228"/>
      <c r="H981" s="228"/>
      <c r="M981" s="228"/>
      <c r="N981" s="228"/>
      <c r="O981" s="228"/>
      <c r="T981" s="228"/>
      <c r="U981" s="228"/>
      <c r="V981" s="228"/>
      <c r="AA981" s="228"/>
      <c r="AB981" s="228"/>
      <c r="AC981" s="228"/>
      <c r="AH981" s="228"/>
      <c r="AI981" s="228"/>
      <c r="AJ981" s="228"/>
    </row>
    <row r="982" spans="6:36" ht="13.5" customHeight="1">
      <c r="F982" s="228"/>
      <c r="G982" s="228"/>
      <c r="H982" s="228"/>
      <c r="M982" s="228"/>
      <c r="N982" s="228"/>
      <c r="O982" s="228"/>
      <c r="T982" s="228"/>
      <c r="U982" s="228"/>
      <c r="V982" s="228"/>
      <c r="AA982" s="228"/>
      <c r="AB982" s="228"/>
      <c r="AC982" s="228"/>
      <c r="AH982" s="228"/>
      <c r="AI982" s="228"/>
      <c r="AJ982" s="228"/>
    </row>
    <row r="983" spans="6:36" ht="13.5" customHeight="1">
      <c r="F983" s="228"/>
      <c r="G983" s="228"/>
      <c r="H983" s="228"/>
      <c r="M983" s="228"/>
      <c r="N983" s="228"/>
      <c r="O983" s="228"/>
      <c r="T983" s="228"/>
      <c r="U983" s="228"/>
      <c r="V983" s="228"/>
      <c r="AA983" s="228"/>
      <c r="AB983" s="228"/>
      <c r="AC983" s="228"/>
      <c r="AH983" s="228"/>
      <c r="AI983" s="228"/>
      <c r="AJ983" s="228"/>
    </row>
    <row r="984" spans="6:36" ht="13.5" customHeight="1">
      <c r="F984" s="228"/>
      <c r="G984" s="228"/>
      <c r="H984" s="228"/>
      <c r="M984" s="228"/>
      <c r="N984" s="228"/>
      <c r="O984" s="228"/>
      <c r="T984" s="228"/>
      <c r="U984" s="228"/>
      <c r="V984" s="228"/>
      <c r="AA984" s="228"/>
      <c r="AB984" s="228"/>
      <c r="AC984" s="228"/>
      <c r="AH984" s="228"/>
      <c r="AI984" s="228"/>
      <c r="AJ984" s="228"/>
    </row>
    <row r="985" spans="6:36" ht="13.5" customHeight="1">
      <c r="F985" s="228"/>
      <c r="G985" s="228"/>
      <c r="H985" s="228"/>
      <c r="M985" s="228"/>
      <c r="N985" s="228"/>
      <c r="O985" s="228"/>
      <c r="T985" s="228"/>
      <c r="U985" s="228"/>
      <c r="V985" s="228"/>
      <c r="AA985" s="228"/>
      <c r="AB985" s="228"/>
      <c r="AC985" s="228"/>
      <c r="AH985" s="228"/>
      <c r="AI985" s="228"/>
      <c r="AJ985" s="228"/>
    </row>
    <row r="986" spans="6:36" ht="13.5" customHeight="1">
      <c r="F986" s="228"/>
      <c r="G986" s="228"/>
      <c r="H986" s="228"/>
      <c r="M986" s="228"/>
      <c r="N986" s="228"/>
      <c r="O986" s="228"/>
      <c r="T986" s="228"/>
      <c r="U986" s="228"/>
      <c r="V986" s="228"/>
      <c r="AA986" s="228"/>
      <c r="AB986" s="228"/>
      <c r="AC986" s="228"/>
      <c r="AH986" s="228"/>
      <c r="AI986" s="228"/>
      <c r="AJ986" s="228"/>
    </row>
    <row r="987" spans="6:36" ht="13.5" customHeight="1">
      <c r="F987" s="228"/>
      <c r="G987" s="228"/>
      <c r="H987" s="228"/>
      <c r="M987" s="228"/>
      <c r="N987" s="228"/>
      <c r="O987" s="228"/>
      <c r="T987" s="228"/>
      <c r="U987" s="228"/>
      <c r="V987" s="228"/>
      <c r="AA987" s="228"/>
      <c r="AB987" s="228"/>
      <c r="AC987" s="228"/>
      <c r="AH987" s="228"/>
      <c r="AI987" s="228"/>
      <c r="AJ987" s="228"/>
    </row>
    <row r="988" spans="6:36" ht="13.5" customHeight="1">
      <c r="F988" s="228"/>
      <c r="G988" s="228"/>
      <c r="H988" s="228"/>
      <c r="M988" s="228"/>
      <c r="N988" s="228"/>
      <c r="O988" s="228"/>
      <c r="T988" s="228"/>
      <c r="U988" s="228"/>
      <c r="V988" s="228"/>
      <c r="AA988" s="228"/>
      <c r="AB988" s="228"/>
      <c r="AC988" s="228"/>
      <c r="AH988" s="228"/>
      <c r="AI988" s="228"/>
      <c r="AJ988" s="228"/>
    </row>
    <row r="989" spans="6:36" ht="13.5" customHeight="1">
      <c r="F989" s="228"/>
      <c r="G989" s="228"/>
      <c r="H989" s="228"/>
      <c r="M989" s="228"/>
      <c r="N989" s="228"/>
      <c r="O989" s="228"/>
      <c r="T989" s="228"/>
      <c r="U989" s="228"/>
      <c r="V989" s="228"/>
      <c r="AA989" s="228"/>
      <c r="AB989" s="228"/>
      <c r="AC989" s="228"/>
      <c r="AH989" s="228"/>
      <c r="AI989" s="228"/>
      <c r="AJ989" s="228"/>
    </row>
    <row r="990" spans="6:36" ht="13.5" customHeight="1">
      <c r="F990" s="228"/>
      <c r="G990" s="228"/>
      <c r="H990" s="228"/>
      <c r="M990" s="228"/>
      <c r="N990" s="228"/>
      <c r="O990" s="228"/>
      <c r="T990" s="228"/>
      <c r="U990" s="228"/>
      <c r="V990" s="228"/>
      <c r="AA990" s="228"/>
      <c r="AB990" s="228"/>
      <c r="AC990" s="228"/>
      <c r="AH990" s="228"/>
      <c r="AI990" s="228"/>
      <c r="AJ990" s="228"/>
    </row>
    <row r="991" spans="6:36" ht="13.5" customHeight="1">
      <c r="F991" s="228"/>
      <c r="G991" s="228"/>
      <c r="H991" s="228"/>
      <c r="M991" s="228"/>
      <c r="N991" s="228"/>
      <c r="O991" s="228"/>
      <c r="T991" s="228"/>
      <c r="U991" s="228"/>
      <c r="V991" s="228"/>
      <c r="AA991" s="228"/>
      <c r="AB991" s="228"/>
      <c r="AC991" s="228"/>
      <c r="AH991" s="228"/>
      <c r="AI991" s="228"/>
      <c r="AJ991" s="228"/>
    </row>
    <row r="992" spans="6:36" ht="13.5" customHeight="1">
      <c r="F992" s="228"/>
      <c r="G992" s="228"/>
      <c r="H992" s="228"/>
      <c r="M992" s="228"/>
      <c r="N992" s="228"/>
      <c r="O992" s="228"/>
      <c r="T992" s="228"/>
      <c r="U992" s="228"/>
      <c r="V992" s="228"/>
      <c r="AA992" s="228"/>
      <c r="AB992" s="228"/>
      <c r="AC992" s="228"/>
      <c r="AH992" s="228"/>
      <c r="AI992" s="228"/>
      <c r="AJ992" s="228"/>
    </row>
    <row r="993" spans="6:36" ht="13.5" customHeight="1">
      <c r="F993" s="228"/>
      <c r="G993" s="228"/>
      <c r="H993" s="228"/>
      <c r="M993" s="228"/>
      <c r="N993" s="228"/>
      <c r="O993" s="228"/>
      <c r="T993" s="228"/>
      <c r="U993" s="228"/>
      <c r="V993" s="228"/>
      <c r="AA993" s="228"/>
      <c r="AB993" s="228"/>
      <c r="AC993" s="228"/>
      <c r="AH993" s="228"/>
      <c r="AI993" s="228"/>
      <c r="AJ993" s="228"/>
    </row>
    <row r="994" spans="6:36" ht="13.5" customHeight="1">
      <c r="F994" s="228"/>
      <c r="G994" s="228"/>
      <c r="H994" s="228"/>
      <c r="M994" s="228"/>
      <c r="N994" s="228"/>
      <c r="O994" s="228"/>
      <c r="T994" s="228"/>
      <c r="U994" s="228"/>
      <c r="V994" s="228"/>
      <c r="AA994" s="228"/>
      <c r="AB994" s="228"/>
      <c r="AC994" s="228"/>
      <c r="AH994" s="228"/>
      <c r="AI994" s="228"/>
      <c r="AJ994" s="228"/>
    </row>
    <row r="995" spans="6:36" ht="13.5" customHeight="1">
      <c r="F995" s="228"/>
      <c r="G995" s="228"/>
      <c r="H995" s="228"/>
      <c r="M995" s="228"/>
      <c r="N995" s="228"/>
      <c r="O995" s="228"/>
      <c r="T995" s="228"/>
      <c r="U995" s="228"/>
      <c r="V995" s="228"/>
      <c r="AA995" s="228"/>
      <c r="AB995" s="228"/>
      <c r="AC995" s="228"/>
      <c r="AH995" s="228"/>
      <c r="AI995" s="228"/>
      <c r="AJ995" s="228"/>
    </row>
    <row r="996" spans="6:36" ht="13.5" customHeight="1">
      <c r="F996" s="228"/>
      <c r="G996" s="228"/>
      <c r="H996" s="228"/>
      <c r="M996" s="228"/>
      <c r="N996" s="228"/>
      <c r="O996" s="228"/>
      <c r="T996" s="228"/>
      <c r="U996" s="228"/>
      <c r="V996" s="228"/>
      <c r="AA996" s="228"/>
      <c r="AB996" s="228"/>
      <c r="AC996" s="228"/>
      <c r="AH996" s="228"/>
      <c r="AI996" s="228"/>
      <c r="AJ996" s="228"/>
    </row>
    <row r="997" spans="6:36" ht="13.5" customHeight="1">
      <c r="F997" s="228"/>
      <c r="G997" s="228"/>
      <c r="H997" s="228"/>
      <c r="M997" s="228"/>
      <c r="N997" s="228"/>
      <c r="O997" s="228"/>
      <c r="T997" s="228"/>
      <c r="U997" s="228"/>
      <c r="V997" s="228"/>
      <c r="AA997" s="228"/>
      <c r="AB997" s="228"/>
      <c r="AC997" s="228"/>
      <c r="AH997" s="228"/>
      <c r="AI997" s="228"/>
      <c r="AJ997" s="228"/>
    </row>
    <row r="998" spans="6:36" ht="13.5" customHeight="1">
      <c r="F998" s="228"/>
      <c r="G998" s="228"/>
      <c r="H998" s="228"/>
      <c r="M998" s="228"/>
      <c r="N998" s="228"/>
      <c r="O998" s="228"/>
      <c r="T998" s="228"/>
      <c r="U998" s="228"/>
      <c r="V998" s="228"/>
      <c r="AA998" s="228"/>
      <c r="AB998" s="228"/>
      <c r="AC998" s="228"/>
      <c r="AH998" s="228"/>
      <c r="AI998" s="228"/>
      <c r="AJ998" s="228"/>
    </row>
    <row r="999" spans="6:36" ht="13.5" customHeight="1">
      <c r="F999" s="228"/>
      <c r="G999" s="228"/>
      <c r="H999" s="228"/>
      <c r="M999" s="228"/>
      <c r="N999" s="228"/>
      <c r="O999" s="228"/>
      <c r="T999" s="228"/>
      <c r="U999" s="228"/>
      <c r="V999" s="228"/>
      <c r="AA999" s="228"/>
      <c r="AB999" s="228"/>
      <c r="AC999" s="228"/>
      <c r="AH999" s="228"/>
      <c r="AI999" s="228"/>
      <c r="AJ999" s="228"/>
    </row>
    <row r="1000" spans="6:36" ht="13.5" customHeight="1">
      <c r="F1000" s="228"/>
      <c r="G1000" s="228"/>
      <c r="H1000" s="228"/>
      <c r="M1000" s="228"/>
      <c r="N1000" s="228"/>
      <c r="O1000" s="228"/>
      <c r="T1000" s="228"/>
      <c r="U1000" s="228"/>
      <c r="V1000" s="228"/>
      <c r="AA1000" s="228"/>
      <c r="AB1000" s="228"/>
      <c r="AC1000" s="228"/>
      <c r="AH1000" s="228"/>
      <c r="AI1000" s="228"/>
      <c r="AJ1000" s="228"/>
    </row>
  </sheetData>
  <mergeCells count="53">
    <mergeCell ref="W38:X38"/>
    <mergeCell ref="AD38:AE38"/>
    <mergeCell ref="A39:AG39"/>
    <mergeCell ref="A40:L40"/>
    <mergeCell ref="A16:A21"/>
    <mergeCell ref="B16:B21"/>
    <mergeCell ref="P16:P21"/>
    <mergeCell ref="B22:B24"/>
    <mergeCell ref="P22:P24"/>
    <mergeCell ref="A32:A37"/>
    <mergeCell ref="B32:C32"/>
    <mergeCell ref="B38:C38"/>
    <mergeCell ref="P25:P29"/>
    <mergeCell ref="P32:Q32"/>
    <mergeCell ref="P38:Q38"/>
    <mergeCell ref="A22:A24"/>
    <mergeCell ref="A25:A29"/>
    <mergeCell ref="B25:B29"/>
    <mergeCell ref="A30:B30"/>
    <mergeCell ref="A31:B31"/>
    <mergeCell ref="I16:I21"/>
    <mergeCell ref="I22:I24"/>
    <mergeCell ref="I25:I29"/>
    <mergeCell ref="I32:J32"/>
    <mergeCell ref="I38:J38"/>
    <mergeCell ref="A5:A7"/>
    <mergeCell ref="B5:B7"/>
    <mergeCell ref="I5:I7"/>
    <mergeCell ref="P5:P15"/>
    <mergeCell ref="AD5:AD7"/>
    <mergeCell ref="I8:I15"/>
    <mergeCell ref="AD8:AD15"/>
    <mergeCell ref="A8:A15"/>
    <mergeCell ref="B8:B15"/>
    <mergeCell ref="A1:AG1"/>
    <mergeCell ref="C2:L2"/>
    <mergeCell ref="B3:E3"/>
    <mergeCell ref="I3:L3"/>
    <mergeCell ref="P3:S3"/>
    <mergeCell ref="W3:Z3"/>
    <mergeCell ref="AD3:AG3"/>
    <mergeCell ref="A2:B2"/>
    <mergeCell ref="AD25:AD29"/>
    <mergeCell ref="AE28:AF28"/>
    <mergeCell ref="AD32:AE32"/>
    <mergeCell ref="W5:W7"/>
    <mergeCell ref="W8:W15"/>
    <mergeCell ref="W16:W21"/>
    <mergeCell ref="AD16:AD21"/>
    <mergeCell ref="W22:W24"/>
    <mergeCell ref="AD22:AD24"/>
    <mergeCell ref="W25:W29"/>
    <mergeCell ref="W32:X32"/>
  </mergeCells>
  <phoneticPr fontId="78" type="noConversion"/>
  <conditionalFormatting sqref="E22">
    <cfRule type="containsText" dxfId="26" priority="1" stopIfTrue="1" operator="containsText" text="炸">
      <formula>NOT(ISERROR(SEARCH(("炸"),(E22))))</formula>
    </cfRule>
  </conditionalFormatting>
  <conditionalFormatting sqref="X22">
    <cfRule type="containsText" dxfId="25" priority="2" stopIfTrue="1" operator="containsText" text="炸">
      <formula>NOT(ISERROR(SEARCH(("炸"),(X22))))</formula>
    </cfRule>
  </conditionalFormatting>
  <conditionalFormatting sqref="Z22:Z23">
    <cfRule type="containsText" dxfId="24" priority="3" stopIfTrue="1" operator="containsText" text="炸">
      <formula>NOT(ISERROR(SEARCH(("炸"),(Z22))))</formula>
    </cfRule>
  </conditionalFormatting>
  <conditionalFormatting sqref="AE22">
    <cfRule type="containsText" dxfId="23" priority="4" stopIfTrue="1" operator="containsText" text="炸">
      <formula>NOT(ISERROR(SEARCH(("炸"),(AE22))))</formula>
    </cfRule>
  </conditionalFormatting>
  <conditionalFormatting sqref="C22">
    <cfRule type="containsText" dxfId="22" priority="5" stopIfTrue="1" operator="containsText" text="炸">
      <formula>NOT(ISERROR(SEARCH(("炸"),(C22))))</formula>
    </cfRule>
  </conditionalFormatting>
  <conditionalFormatting sqref="J22">
    <cfRule type="containsText" dxfId="21" priority="6" stopIfTrue="1" operator="containsText" text="炸">
      <formula>NOT(ISERROR(SEARCH(("炸"),(J22))))</formula>
    </cfRule>
  </conditionalFormatting>
  <conditionalFormatting sqref="L22:L23">
    <cfRule type="containsText" dxfId="20" priority="7" stopIfTrue="1" operator="containsText" text="炸">
      <formula>NOT(ISERROR(SEARCH(("炸"),(L22))))</formula>
    </cfRule>
  </conditionalFormatting>
  <printOptions verticalCentered="1"/>
  <pageMargins left="0.19685039370078741" right="0.19685039370078741" top="0.19685039370078741" bottom="0.19685039370078741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1000"/>
  <sheetViews>
    <sheetView topLeftCell="A16" workbookViewId="0">
      <selection activeCell="X18" sqref="X18"/>
    </sheetView>
  </sheetViews>
  <sheetFormatPr defaultColWidth="14.44140625" defaultRowHeight="15" customHeight="1"/>
  <cols>
    <col min="1" max="1" width="4.88671875" customWidth="1"/>
    <col min="2" max="2" width="5.88671875" customWidth="1"/>
    <col min="3" max="3" width="10.88671875" customWidth="1"/>
    <col min="4" max="4" width="7.44140625" customWidth="1"/>
    <col min="5" max="5" width="6.6640625" customWidth="1"/>
    <col min="6" max="8" width="4.6640625" hidden="1" customWidth="1"/>
    <col min="9" max="9" width="5.88671875" customWidth="1"/>
    <col min="10" max="10" width="9.6640625" customWidth="1"/>
    <col min="11" max="11" width="8.109375" customWidth="1"/>
    <col min="12" max="12" width="7" customWidth="1"/>
    <col min="13" max="15" width="4.6640625" hidden="1" customWidth="1"/>
    <col min="16" max="16" width="6.6640625" customWidth="1"/>
    <col min="17" max="17" width="11.44140625" customWidth="1"/>
    <col min="18" max="19" width="7.6640625" customWidth="1"/>
    <col min="20" max="22" width="4.6640625" hidden="1" customWidth="1"/>
    <col min="23" max="23" width="6.6640625" customWidth="1"/>
    <col min="24" max="24" width="12" customWidth="1"/>
    <col min="25" max="25" width="7.44140625" customWidth="1"/>
    <col min="26" max="26" width="8.6640625" customWidth="1"/>
    <col min="27" max="29" width="4.6640625" hidden="1" customWidth="1"/>
    <col min="30" max="30" width="6.109375" customWidth="1"/>
    <col min="31" max="31" width="10.88671875" customWidth="1"/>
    <col min="32" max="32" width="7.6640625" customWidth="1"/>
    <col min="33" max="33" width="7.88671875" customWidth="1"/>
    <col min="34" max="36" width="4.6640625" hidden="1" customWidth="1"/>
    <col min="37" max="37" width="8.6640625" customWidth="1"/>
    <col min="38" max="38" width="11.6640625" customWidth="1"/>
    <col min="39" max="54" width="8.6640625" customWidth="1"/>
  </cols>
  <sheetData>
    <row r="1" spans="1:54" ht="13.5" customHeight="1">
      <c r="A1" s="396" t="s">
        <v>246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  <c r="R1" s="397"/>
      <c r="S1" s="397"/>
      <c r="T1" s="397"/>
      <c r="U1" s="397"/>
      <c r="V1" s="397"/>
      <c r="W1" s="397"/>
      <c r="X1" s="397"/>
      <c r="Y1" s="397"/>
      <c r="Z1" s="397"/>
      <c r="AA1" s="397"/>
      <c r="AB1" s="397"/>
      <c r="AC1" s="397"/>
      <c r="AD1" s="397"/>
      <c r="AE1" s="397"/>
      <c r="AF1" s="397"/>
      <c r="AG1" s="397"/>
      <c r="AH1" s="69"/>
      <c r="AI1" s="69"/>
      <c r="AJ1" s="69"/>
    </row>
    <row r="2" spans="1:54" ht="24" customHeight="1">
      <c r="A2" s="398" t="s">
        <v>104</v>
      </c>
      <c r="B2" s="397"/>
      <c r="C2" s="399" t="s">
        <v>247</v>
      </c>
      <c r="D2" s="400"/>
      <c r="E2" s="400"/>
      <c r="F2" s="400"/>
      <c r="G2" s="400"/>
      <c r="H2" s="400"/>
      <c r="I2" s="400"/>
      <c r="J2" s="400"/>
      <c r="K2" s="400"/>
      <c r="L2" s="400"/>
      <c r="M2" s="71"/>
      <c r="N2" s="71"/>
      <c r="O2" s="71"/>
      <c r="P2" s="70" t="s">
        <v>106</v>
      </c>
      <c r="Q2" s="70"/>
      <c r="R2" s="72"/>
      <c r="S2" s="70"/>
      <c r="T2" s="71"/>
      <c r="U2" s="71"/>
      <c r="V2" s="71"/>
      <c r="W2" s="70"/>
      <c r="X2" s="70" t="s">
        <v>107</v>
      </c>
      <c r="Y2" s="73"/>
      <c r="Z2" s="70"/>
      <c r="AA2" s="229"/>
      <c r="AB2" s="229"/>
      <c r="AC2" s="229"/>
      <c r="AD2" s="73"/>
      <c r="AE2" s="73"/>
      <c r="AF2" s="70"/>
      <c r="AG2" s="73"/>
      <c r="AH2" s="229"/>
      <c r="AI2" s="229"/>
      <c r="AJ2" s="229"/>
      <c r="AK2" s="401"/>
      <c r="AL2" s="397"/>
      <c r="AM2" s="397"/>
      <c r="AN2" s="397"/>
      <c r="AO2" s="397"/>
      <c r="AP2" s="397"/>
      <c r="AQ2" s="397"/>
      <c r="AR2" s="397"/>
      <c r="AS2" s="397"/>
      <c r="AT2" s="397"/>
      <c r="AU2" s="397"/>
      <c r="AV2" s="397"/>
      <c r="AW2" s="397"/>
      <c r="AX2" s="397"/>
      <c r="AY2" s="397"/>
      <c r="AZ2" s="397"/>
      <c r="BA2" s="397"/>
      <c r="BB2" s="397"/>
    </row>
    <row r="3" spans="1:54" ht="13.5" customHeight="1">
      <c r="A3" s="230" t="s">
        <v>1</v>
      </c>
      <c r="B3" s="432" t="s">
        <v>248</v>
      </c>
      <c r="C3" s="403"/>
      <c r="D3" s="403"/>
      <c r="E3" s="389"/>
      <c r="F3" s="292"/>
      <c r="G3" s="292"/>
      <c r="H3" s="292"/>
      <c r="I3" s="432" t="s">
        <v>249</v>
      </c>
      <c r="J3" s="403"/>
      <c r="K3" s="403"/>
      <c r="L3" s="389"/>
      <c r="M3" s="292"/>
      <c r="N3" s="292"/>
      <c r="O3" s="292"/>
      <c r="P3" s="432" t="s">
        <v>250</v>
      </c>
      <c r="Q3" s="403"/>
      <c r="R3" s="403"/>
      <c r="S3" s="389"/>
      <c r="T3" s="292"/>
      <c r="U3" s="292"/>
      <c r="V3" s="292"/>
      <c r="W3" s="432" t="s">
        <v>251</v>
      </c>
      <c r="X3" s="403"/>
      <c r="Y3" s="403"/>
      <c r="Z3" s="389"/>
      <c r="AA3" s="292"/>
      <c r="AB3" s="292"/>
      <c r="AC3" s="292"/>
      <c r="AD3" s="410" t="s">
        <v>252</v>
      </c>
      <c r="AE3" s="403"/>
      <c r="AF3" s="403"/>
      <c r="AG3" s="389"/>
      <c r="AH3" s="75"/>
      <c r="AI3" s="75"/>
      <c r="AJ3" s="75"/>
    </row>
    <row r="4" spans="1:54" ht="13.5" customHeight="1">
      <c r="A4" s="230" t="s">
        <v>113</v>
      </c>
      <c r="B4" s="231" t="s">
        <v>120</v>
      </c>
      <c r="C4" s="230" t="s">
        <v>114</v>
      </c>
      <c r="D4" s="232" t="s">
        <v>115</v>
      </c>
      <c r="E4" s="231" t="s">
        <v>116</v>
      </c>
      <c r="F4" s="79" t="s">
        <v>117</v>
      </c>
      <c r="G4" s="79" t="s">
        <v>118</v>
      </c>
      <c r="H4" s="80" t="s">
        <v>119</v>
      </c>
      <c r="I4" s="231" t="s">
        <v>120</v>
      </c>
      <c r="J4" s="230" t="s">
        <v>114</v>
      </c>
      <c r="K4" s="232" t="s">
        <v>115</v>
      </c>
      <c r="L4" s="231" t="s">
        <v>116</v>
      </c>
      <c r="M4" s="79" t="s">
        <v>117</v>
      </c>
      <c r="N4" s="79" t="s">
        <v>118</v>
      </c>
      <c r="O4" s="80" t="s">
        <v>119</v>
      </c>
      <c r="P4" s="231" t="s">
        <v>120</v>
      </c>
      <c r="Q4" s="230" t="s">
        <v>114</v>
      </c>
      <c r="R4" s="232" t="s">
        <v>115</v>
      </c>
      <c r="S4" s="231" t="s">
        <v>116</v>
      </c>
      <c r="T4" s="79" t="s">
        <v>117</v>
      </c>
      <c r="U4" s="79" t="s">
        <v>118</v>
      </c>
      <c r="V4" s="80" t="s">
        <v>119</v>
      </c>
      <c r="W4" s="231" t="s">
        <v>120</v>
      </c>
      <c r="X4" s="230" t="s">
        <v>114</v>
      </c>
      <c r="Y4" s="232" t="s">
        <v>115</v>
      </c>
      <c r="Z4" s="231" t="s">
        <v>116</v>
      </c>
      <c r="AA4" s="79" t="s">
        <v>117</v>
      </c>
      <c r="AB4" s="79" t="s">
        <v>118</v>
      </c>
      <c r="AC4" s="80" t="s">
        <v>119</v>
      </c>
      <c r="AD4" s="231" t="s">
        <v>120</v>
      </c>
      <c r="AE4" s="230" t="s">
        <v>114</v>
      </c>
      <c r="AF4" s="232" t="s">
        <v>115</v>
      </c>
      <c r="AG4" s="231" t="s">
        <v>116</v>
      </c>
      <c r="AH4" s="79" t="s">
        <v>117</v>
      </c>
      <c r="AI4" s="79" t="s">
        <v>118</v>
      </c>
      <c r="AJ4" s="80" t="s">
        <v>119</v>
      </c>
    </row>
    <row r="5" spans="1:54" ht="16.5" customHeight="1">
      <c r="A5" s="412" t="s">
        <v>3</v>
      </c>
      <c r="B5" s="404" t="s">
        <v>123</v>
      </c>
      <c r="C5" s="92" t="s">
        <v>121</v>
      </c>
      <c r="D5" s="93">
        <v>71</v>
      </c>
      <c r="E5" s="93">
        <v>50</v>
      </c>
      <c r="F5" s="83">
        <v>4.5</v>
      </c>
      <c r="G5" s="91"/>
      <c r="H5" s="91"/>
      <c r="I5" s="404" t="s">
        <v>16</v>
      </c>
      <c r="J5" s="92" t="s">
        <v>121</v>
      </c>
      <c r="K5" s="93">
        <v>52</v>
      </c>
      <c r="L5" s="93">
        <v>35</v>
      </c>
      <c r="M5" s="83">
        <v>4.5</v>
      </c>
      <c r="N5" s="91"/>
      <c r="O5" s="91"/>
      <c r="P5" s="407" t="str">
        <f>月菜單!D20</f>
        <v>鍋燒拉麵</v>
      </c>
      <c r="Q5" s="155" t="s">
        <v>253</v>
      </c>
      <c r="R5" s="113">
        <f t="shared" ref="R5:R11" si="0">S5/625*1000</f>
        <v>158.4</v>
      </c>
      <c r="S5" s="438">
        <v>99</v>
      </c>
      <c r="T5" s="100">
        <v>4.5</v>
      </c>
      <c r="U5" s="91"/>
      <c r="V5" s="91"/>
      <c r="W5" s="414" t="s">
        <v>16</v>
      </c>
      <c r="X5" s="85" t="s">
        <v>121</v>
      </c>
      <c r="Y5" s="86">
        <v>52</v>
      </c>
      <c r="Z5" s="86">
        <v>35</v>
      </c>
      <c r="AA5" s="83">
        <v>4.5</v>
      </c>
      <c r="AB5" s="91"/>
      <c r="AC5" s="91"/>
      <c r="AD5" s="414" t="s">
        <v>23</v>
      </c>
      <c r="AE5" s="85" t="s">
        <v>121</v>
      </c>
      <c r="AF5" s="86">
        <v>66</v>
      </c>
      <c r="AG5" s="86">
        <v>45</v>
      </c>
      <c r="AH5" s="83">
        <v>4.5</v>
      </c>
      <c r="AI5" s="91"/>
      <c r="AJ5" s="91"/>
    </row>
    <row r="6" spans="1:54" ht="13.5" customHeight="1">
      <c r="A6" s="405"/>
      <c r="B6" s="405"/>
      <c r="C6" s="92"/>
      <c r="D6" s="93"/>
      <c r="E6" s="93"/>
      <c r="F6" s="100"/>
      <c r="G6" s="100"/>
      <c r="H6" s="91"/>
      <c r="I6" s="405"/>
      <c r="J6" s="92" t="s">
        <v>124</v>
      </c>
      <c r="K6" s="93">
        <v>22</v>
      </c>
      <c r="L6" s="93">
        <v>15</v>
      </c>
      <c r="M6" s="100"/>
      <c r="N6" s="100"/>
      <c r="O6" s="91"/>
      <c r="P6" s="405"/>
      <c r="Q6" s="126" t="s">
        <v>182</v>
      </c>
      <c r="R6" s="113">
        <f t="shared" si="0"/>
        <v>62.4</v>
      </c>
      <c r="S6" s="440">
        <v>39</v>
      </c>
      <c r="T6" s="100"/>
      <c r="U6" s="101">
        <f>R6/35</f>
        <v>1.7828571428571429</v>
      </c>
      <c r="V6" s="91"/>
      <c r="W6" s="405"/>
      <c r="X6" s="85" t="s">
        <v>124</v>
      </c>
      <c r="Y6" s="86">
        <v>22</v>
      </c>
      <c r="Z6" s="86">
        <v>15</v>
      </c>
      <c r="AA6" s="100"/>
      <c r="AB6" s="100"/>
      <c r="AC6" s="91"/>
      <c r="AD6" s="405"/>
      <c r="AE6" s="85" t="s">
        <v>254</v>
      </c>
      <c r="AF6" s="86">
        <v>14</v>
      </c>
      <c r="AG6" s="86">
        <v>10</v>
      </c>
      <c r="AH6" s="100"/>
      <c r="AI6" s="100"/>
      <c r="AJ6" s="91"/>
    </row>
    <row r="7" spans="1:54" ht="13.5" customHeight="1">
      <c r="A7" s="406"/>
      <c r="B7" s="406"/>
      <c r="C7" s="109"/>
      <c r="D7" s="93"/>
      <c r="E7" s="93"/>
      <c r="F7" s="100"/>
      <c r="G7" s="108"/>
      <c r="H7" s="91"/>
      <c r="I7" s="406"/>
      <c r="J7" s="92"/>
      <c r="K7" s="93"/>
      <c r="L7" s="93"/>
      <c r="M7" s="100"/>
      <c r="N7" s="108"/>
      <c r="O7" s="91"/>
      <c r="P7" s="405"/>
      <c r="Q7" s="235" t="s">
        <v>225</v>
      </c>
      <c r="R7" s="113">
        <f t="shared" si="0"/>
        <v>9.6</v>
      </c>
      <c r="S7" s="440">
        <v>6</v>
      </c>
      <c r="T7" s="100"/>
      <c r="U7" s="101">
        <f>R7/50</f>
        <v>0.192</v>
      </c>
      <c r="V7" s="105"/>
      <c r="W7" s="406"/>
      <c r="X7" s="340"/>
      <c r="Y7" s="178"/>
      <c r="Z7" s="86"/>
      <c r="AA7" s="100"/>
      <c r="AB7" s="108"/>
      <c r="AC7" s="91"/>
      <c r="AD7" s="406"/>
      <c r="AE7" s="86"/>
      <c r="AF7" s="86"/>
      <c r="AG7" s="86"/>
      <c r="AH7" s="100"/>
      <c r="AI7" s="108"/>
      <c r="AJ7" s="91"/>
    </row>
    <row r="8" spans="1:54" ht="16.5" customHeight="1">
      <c r="A8" s="412" t="s">
        <v>127</v>
      </c>
      <c r="B8" s="407" t="str">
        <f>月菜單!E18</f>
        <v>醬爆豬柳</v>
      </c>
      <c r="C8" s="118" t="s">
        <v>255</v>
      </c>
      <c r="D8" s="113">
        <f t="shared" ref="D8:D9" si="1">E8/713*1000</f>
        <v>75.736325385694244</v>
      </c>
      <c r="E8" s="119">
        <v>54</v>
      </c>
      <c r="F8" s="100"/>
      <c r="G8" s="101">
        <f>D8/35</f>
        <v>2.1638950110198354</v>
      </c>
      <c r="H8" s="101"/>
      <c r="I8" s="407" t="str">
        <f>月菜單!E19</f>
        <v>咖哩雞</v>
      </c>
      <c r="J8" s="118" t="s">
        <v>128</v>
      </c>
      <c r="K8" s="113">
        <f t="shared" ref="K8:K10" si="2">L8/625*1000</f>
        <v>80</v>
      </c>
      <c r="L8" s="439">
        <v>50</v>
      </c>
      <c r="M8" s="100"/>
      <c r="N8" s="101">
        <f>K8/40*0.85</f>
        <v>1.7</v>
      </c>
      <c r="O8" s="101"/>
      <c r="P8" s="405"/>
      <c r="Q8" s="118" t="s">
        <v>132</v>
      </c>
      <c r="R8" s="113">
        <f t="shared" si="0"/>
        <v>73.599999999999994</v>
      </c>
      <c r="S8" s="443">
        <v>46</v>
      </c>
      <c r="T8" s="100"/>
      <c r="U8" s="101"/>
      <c r="V8" s="105">
        <f t="shared" ref="V8:V11" si="3">R8/100</f>
        <v>0.73599999999999999</v>
      </c>
      <c r="W8" s="434">
        <f>月菜單!E21</f>
        <v>0</v>
      </c>
      <c r="X8" s="342" t="s">
        <v>128</v>
      </c>
      <c r="Y8" s="89">
        <f t="shared" ref="Y8:Y9" si="4">Z8/750*1000</f>
        <v>72</v>
      </c>
      <c r="Z8" s="130">
        <v>54</v>
      </c>
      <c r="AA8" s="100"/>
      <c r="AB8" s="101">
        <f>Y8/40*0.85</f>
        <v>1.53</v>
      </c>
      <c r="AC8" s="101"/>
      <c r="AD8" s="411">
        <f>月菜單!E22</f>
        <v>0</v>
      </c>
      <c r="AE8" s="115" t="s">
        <v>184</v>
      </c>
      <c r="AF8" s="89">
        <f t="shared" ref="AF8:AF11" si="5">AG8/750*1000</f>
        <v>133.33333333333334</v>
      </c>
      <c r="AG8" s="130">
        <v>100</v>
      </c>
      <c r="AH8" s="100"/>
      <c r="AI8" s="101">
        <f>AF8/35*0.6</f>
        <v>2.2857142857142856</v>
      </c>
      <c r="AJ8" s="101"/>
    </row>
    <row r="9" spans="1:54" ht="13.5" customHeight="1">
      <c r="A9" s="405"/>
      <c r="B9" s="405"/>
      <c r="C9" s="118" t="s">
        <v>134</v>
      </c>
      <c r="D9" s="113">
        <f t="shared" si="1"/>
        <v>25.245441795231415</v>
      </c>
      <c r="E9" s="119">
        <v>18</v>
      </c>
      <c r="F9" s="100"/>
      <c r="G9" s="129"/>
      <c r="H9" s="105">
        <f t="shared" ref="H9:H10" si="6">D9/100</f>
        <v>0.25245441795231416</v>
      </c>
      <c r="I9" s="405"/>
      <c r="J9" s="118" t="s">
        <v>131</v>
      </c>
      <c r="K9" s="113">
        <f t="shared" si="2"/>
        <v>16</v>
      </c>
      <c r="L9" s="439">
        <v>10</v>
      </c>
      <c r="M9" s="101">
        <f>K9/90</f>
        <v>0.17777777777777778</v>
      </c>
      <c r="N9" s="101"/>
      <c r="O9" s="105"/>
      <c r="P9" s="405"/>
      <c r="Q9" s="118" t="s">
        <v>196</v>
      </c>
      <c r="R9" s="113">
        <f t="shared" si="0"/>
        <v>8</v>
      </c>
      <c r="S9" s="443">
        <v>5</v>
      </c>
      <c r="T9" s="101"/>
      <c r="U9" s="101"/>
      <c r="V9" s="105">
        <f t="shared" si="3"/>
        <v>0.08</v>
      </c>
      <c r="W9" s="430"/>
      <c r="X9" s="342" t="s">
        <v>206</v>
      </c>
      <c r="Y9" s="89">
        <f t="shared" si="4"/>
        <v>26.666666666666668</v>
      </c>
      <c r="Z9" s="130">
        <v>20</v>
      </c>
      <c r="AA9" s="90"/>
      <c r="AB9" s="129"/>
      <c r="AC9" s="105">
        <f>Y9/100</f>
        <v>0.26666666666666666</v>
      </c>
      <c r="AD9" s="405"/>
      <c r="AE9" s="342" t="s">
        <v>135</v>
      </c>
      <c r="AF9" s="89">
        <f t="shared" si="5"/>
        <v>10.666666666666666</v>
      </c>
      <c r="AG9" s="130">
        <v>8</v>
      </c>
      <c r="AH9" s="101"/>
      <c r="AI9" s="129"/>
      <c r="AJ9" s="105">
        <f t="shared" ref="AJ9:AJ11" si="7">AF9/100</f>
        <v>0.10666666666666666</v>
      </c>
    </row>
    <row r="10" spans="1:54" ht="13.5" customHeight="1">
      <c r="A10" s="405"/>
      <c r="B10" s="405"/>
      <c r="C10" s="118" t="s">
        <v>149</v>
      </c>
      <c r="D10" s="135">
        <f>E10/750*1000</f>
        <v>0.79999999999999993</v>
      </c>
      <c r="E10" s="119">
        <v>0.6</v>
      </c>
      <c r="F10" s="100"/>
      <c r="G10" s="129"/>
      <c r="H10" s="105">
        <f t="shared" si="6"/>
        <v>8.0000000000000002E-3</v>
      </c>
      <c r="I10" s="405"/>
      <c r="J10" s="118" t="s">
        <v>135</v>
      </c>
      <c r="K10" s="113">
        <f t="shared" si="2"/>
        <v>12.8</v>
      </c>
      <c r="L10" s="439">
        <v>8</v>
      </c>
      <c r="M10" s="100"/>
      <c r="N10" s="101"/>
      <c r="O10" s="105">
        <f>K10/100</f>
        <v>0.128</v>
      </c>
      <c r="P10" s="405"/>
      <c r="Q10" s="120" t="s">
        <v>256</v>
      </c>
      <c r="R10" s="113">
        <f t="shared" si="0"/>
        <v>8</v>
      </c>
      <c r="S10" s="438">
        <v>5</v>
      </c>
      <c r="T10" s="100"/>
      <c r="U10" s="101"/>
      <c r="V10" s="105">
        <f t="shared" si="3"/>
        <v>0.08</v>
      </c>
      <c r="W10" s="430"/>
      <c r="X10" s="342" t="s">
        <v>149</v>
      </c>
      <c r="Y10" s="89" t="s">
        <v>141</v>
      </c>
      <c r="Z10" s="130">
        <v>1</v>
      </c>
      <c r="AA10" s="100"/>
      <c r="AB10" s="101"/>
      <c r="AC10" s="105"/>
      <c r="AD10" s="405"/>
      <c r="AE10" s="342" t="s">
        <v>134</v>
      </c>
      <c r="AF10" s="89">
        <f t="shared" si="5"/>
        <v>20</v>
      </c>
      <c r="AG10" s="130">
        <v>15</v>
      </c>
      <c r="AH10" s="100"/>
      <c r="AI10" s="129"/>
      <c r="AJ10" s="105">
        <f t="shared" si="7"/>
        <v>0.2</v>
      </c>
    </row>
    <row r="11" spans="1:54" ht="13.5" customHeight="1">
      <c r="A11" s="405"/>
      <c r="B11" s="405"/>
      <c r="C11" s="118"/>
      <c r="D11" s="135"/>
      <c r="E11" s="298"/>
      <c r="F11" s="100"/>
      <c r="G11" s="101"/>
      <c r="H11" s="105"/>
      <c r="I11" s="405"/>
      <c r="J11" s="343" t="s">
        <v>136</v>
      </c>
      <c r="K11" s="119" t="s">
        <v>141</v>
      </c>
      <c r="L11" s="439" t="s">
        <v>137</v>
      </c>
      <c r="M11" s="125"/>
      <c r="N11" s="125"/>
      <c r="O11" s="125"/>
      <c r="P11" s="405"/>
      <c r="Q11" s="120" t="s">
        <v>257</v>
      </c>
      <c r="R11" s="113">
        <f t="shared" si="0"/>
        <v>24</v>
      </c>
      <c r="S11" s="438">
        <v>15</v>
      </c>
      <c r="T11" s="100"/>
      <c r="U11" s="101"/>
      <c r="V11" s="105">
        <f t="shared" si="3"/>
        <v>0.24</v>
      </c>
      <c r="W11" s="430"/>
      <c r="X11" s="344"/>
      <c r="Y11" s="130"/>
      <c r="Z11" s="130"/>
      <c r="AA11" s="125"/>
      <c r="AB11" s="125"/>
      <c r="AC11" s="125"/>
      <c r="AD11" s="405"/>
      <c r="AE11" s="345" t="s">
        <v>258</v>
      </c>
      <c r="AF11" s="89">
        <f t="shared" si="5"/>
        <v>6.666666666666667</v>
      </c>
      <c r="AG11" s="130">
        <v>5</v>
      </c>
      <c r="AH11" s="100"/>
      <c r="AI11" s="101"/>
      <c r="AJ11" s="105">
        <f t="shared" si="7"/>
        <v>6.6666666666666666E-2</v>
      </c>
    </row>
    <row r="12" spans="1:54" ht="16.5" customHeight="1">
      <c r="A12" s="405"/>
      <c r="B12" s="405"/>
      <c r="C12" s="92"/>
      <c r="D12" s="119"/>
      <c r="E12" s="298"/>
      <c r="F12" s="100"/>
      <c r="G12" s="129"/>
      <c r="H12" s="101"/>
      <c r="I12" s="405"/>
      <c r="J12" s="33"/>
      <c r="K12" s="119"/>
      <c r="L12" s="346"/>
      <c r="M12" s="100"/>
      <c r="N12" s="101"/>
      <c r="O12" s="105"/>
      <c r="P12" s="405"/>
      <c r="Q12" s="120" t="s">
        <v>212</v>
      </c>
      <c r="R12" s="135"/>
      <c r="S12" s="438" t="s">
        <v>259</v>
      </c>
      <c r="T12" s="100"/>
      <c r="U12" s="129"/>
      <c r="V12" s="105"/>
      <c r="W12" s="430"/>
      <c r="X12" s="345"/>
      <c r="Y12" s="347"/>
      <c r="Z12" s="348"/>
      <c r="AA12" s="100"/>
      <c r="AB12" s="129"/>
      <c r="AC12" s="101"/>
      <c r="AD12" s="405"/>
      <c r="AE12" s="131" t="s">
        <v>260</v>
      </c>
      <c r="AF12" s="86"/>
      <c r="AG12" s="86" t="s">
        <v>139</v>
      </c>
      <c r="AH12" s="100"/>
      <c r="AI12" s="129"/>
      <c r="AJ12" s="101"/>
    </row>
    <row r="13" spans="1:54" ht="13.5" customHeight="1">
      <c r="A13" s="405"/>
      <c r="B13" s="405"/>
      <c r="C13" s="118"/>
      <c r="D13" s="119"/>
      <c r="E13" s="298"/>
      <c r="F13" s="100"/>
      <c r="G13" s="100"/>
      <c r="H13" s="101"/>
      <c r="I13" s="405"/>
      <c r="J13" s="114"/>
      <c r="K13" s="305"/>
      <c r="L13" s="349"/>
      <c r="M13" s="100"/>
      <c r="N13" s="129"/>
      <c r="O13" s="101"/>
      <c r="P13" s="405"/>
      <c r="Q13" s="114"/>
      <c r="R13" s="93"/>
      <c r="S13" s="114"/>
      <c r="T13" s="100"/>
      <c r="U13" s="100"/>
      <c r="V13" s="101"/>
      <c r="W13" s="430"/>
      <c r="X13" s="116"/>
      <c r="Y13" s="86"/>
      <c r="Z13" s="86"/>
      <c r="AA13" s="100"/>
      <c r="AB13" s="100"/>
      <c r="AC13" s="101"/>
      <c r="AD13" s="405"/>
      <c r="AE13" s="131"/>
      <c r="AF13" s="86"/>
      <c r="AG13" s="86"/>
      <c r="AH13" s="125"/>
      <c r="AI13" s="125"/>
      <c r="AJ13" s="125"/>
    </row>
    <row r="14" spans="1:54" ht="13.5" customHeight="1">
      <c r="A14" s="405"/>
      <c r="B14" s="405"/>
      <c r="C14" s="120"/>
      <c r="D14" s="114"/>
      <c r="E14" s="298"/>
      <c r="F14" s="100"/>
      <c r="G14" s="141"/>
      <c r="H14" s="101"/>
      <c r="I14" s="405"/>
      <c r="J14" s="120"/>
      <c r="K14" s="93"/>
      <c r="L14" s="93"/>
      <c r="M14" s="100"/>
      <c r="N14" s="100"/>
      <c r="O14" s="101"/>
      <c r="P14" s="405"/>
      <c r="Q14" s="114"/>
      <c r="R14" s="93"/>
      <c r="S14" s="114"/>
      <c r="T14" s="100"/>
      <c r="U14" s="141"/>
      <c r="V14" s="101"/>
      <c r="W14" s="430"/>
      <c r="X14" s="116"/>
      <c r="Y14" s="86"/>
      <c r="Z14" s="86"/>
      <c r="AA14" s="100"/>
      <c r="AB14" s="141"/>
      <c r="AC14" s="101"/>
      <c r="AD14" s="405"/>
      <c r="AE14" s="116"/>
      <c r="AF14" s="86"/>
      <c r="AG14" s="86"/>
      <c r="AH14" s="125"/>
      <c r="AI14" s="125"/>
      <c r="AJ14" s="125"/>
    </row>
    <row r="15" spans="1:54" ht="13.5" customHeight="1">
      <c r="A15" s="406"/>
      <c r="B15" s="406"/>
      <c r="C15" s="93"/>
      <c r="D15" s="114"/>
      <c r="E15" s="76"/>
      <c r="F15" s="100"/>
      <c r="G15" s="101"/>
      <c r="H15" s="146"/>
      <c r="I15" s="406"/>
      <c r="J15" s="120"/>
      <c r="K15" s="114"/>
      <c r="L15" s="350"/>
      <c r="M15" s="100"/>
      <c r="N15" s="101"/>
      <c r="O15" s="146"/>
      <c r="P15" s="406"/>
      <c r="Q15" s="114"/>
      <c r="R15" s="93"/>
      <c r="S15" s="114"/>
      <c r="T15" s="100"/>
      <c r="U15" s="101"/>
      <c r="V15" s="146"/>
      <c r="W15" s="431"/>
      <c r="X15" s="86"/>
      <c r="Y15" s="86"/>
      <c r="Z15" s="86"/>
      <c r="AA15" s="100"/>
      <c r="AB15" s="101"/>
      <c r="AC15" s="146"/>
      <c r="AD15" s="406"/>
      <c r="AE15" s="116"/>
      <c r="AF15" s="116"/>
      <c r="AG15" s="116"/>
      <c r="AH15" s="100"/>
      <c r="AI15" s="101"/>
      <c r="AJ15" s="146"/>
    </row>
    <row r="16" spans="1:54" ht="16.5" customHeight="1">
      <c r="A16" s="412" t="s">
        <v>143</v>
      </c>
      <c r="B16" s="407" t="str">
        <f>月菜單!F18</f>
        <v>蛋酥白菜</v>
      </c>
      <c r="C16" s="351" t="s">
        <v>147</v>
      </c>
      <c r="D16" s="113">
        <f t="shared" ref="D16:D18" si="8">E16/713*1000</f>
        <v>4.2075736325385691</v>
      </c>
      <c r="E16" s="312">
        <v>3</v>
      </c>
      <c r="F16" s="90"/>
      <c r="G16" s="101">
        <f>D16/55</f>
        <v>7.6501338773428532E-2</v>
      </c>
      <c r="H16" s="105"/>
      <c r="I16" s="407" t="str">
        <f>月菜單!F19</f>
        <v>海帶炒肉絲</v>
      </c>
      <c r="J16" s="118" t="s">
        <v>125</v>
      </c>
      <c r="K16" s="113">
        <f t="shared" ref="K16:K19" si="9">L16/625*1000</f>
        <v>9.6</v>
      </c>
      <c r="L16" s="437">
        <v>6</v>
      </c>
      <c r="M16" s="101"/>
      <c r="N16" s="101">
        <f>K16/35</f>
        <v>0.2742857142857143</v>
      </c>
      <c r="O16" s="105"/>
      <c r="P16" s="407"/>
      <c r="Q16" s="120"/>
      <c r="R16" s="93"/>
      <c r="S16" s="114"/>
      <c r="T16" s="151"/>
      <c r="U16" s="101"/>
      <c r="V16" s="105"/>
      <c r="W16" s="411">
        <f>月菜單!F21</f>
        <v>0</v>
      </c>
      <c r="X16" s="115" t="s">
        <v>147</v>
      </c>
      <c r="Y16" s="89">
        <f t="shared" ref="Y16:Y18" si="10">Z16/750*1000</f>
        <v>16</v>
      </c>
      <c r="Z16" s="89">
        <v>12</v>
      </c>
      <c r="AA16" s="151"/>
      <c r="AB16" s="101">
        <f>Y16/55</f>
        <v>0.29090909090909089</v>
      </c>
      <c r="AC16" s="105"/>
      <c r="AD16" s="411">
        <f>月菜單!F22</f>
        <v>0</v>
      </c>
      <c r="AE16" s="115" t="s">
        <v>232</v>
      </c>
      <c r="AF16" s="89">
        <f t="shared" ref="AF16:AF18" si="11">AG16/670*1000</f>
        <v>44.776119402985074</v>
      </c>
      <c r="AG16" s="130">
        <v>30</v>
      </c>
      <c r="AH16" s="90"/>
      <c r="AI16" s="101"/>
      <c r="AJ16" s="105">
        <f t="shared" ref="AJ16:AJ18" si="12">AF16/100</f>
        <v>0.44776119402985076</v>
      </c>
    </row>
    <row r="17" spans="1:36" ht="13.5" customHeight="1">
      <c r="A17" s="405"/>
      <c r="B17" s="405"/>
      <c r="C17" s="351" t="s">
        <v>205</v>
      </c>
      <c r="D17" s="113">
        <f t="shared" si="8"/>
        <v>65.918653576437592</v>
      </c>
      <c r="E17" s="312">
        <v>47</v>
      </c>
      <c r="F17" s="151"/>
      <c r="G17" s="101"/>
      <c r="H17" s="105">
        <f t="shared" ref="H17:H18" si="13">D17/100</f>
        <v>0.65918653576437591</v>
      </c>
      <c r="I17" s="405"/>
      <c r="J17" s="297" t="s">
        <v>261</v>
      </c>
      <c r="K17" s="113">
        <f t="shared" si="9"/>
        <v>27.2</v>
      </c>
      <c r="L17" s="440">
        <v>17</v>
      </c>
      <c r="M17" s="261"/>
      <c r="N17" s="101"/>
      <c r="O17" s="105">
        <f t="shared" ref="O17:O19" si="14">K17/100</f>
        <v>0.27200000000000002</v>
      </c>
      <c r="P17" s="405"/>
      <c r="Q17" s="114"/>
      <c r="R17" s="93"/>
      <c r="S17" s="93"/>
      <c r="T17" s="151"/>
      <c r="U17" s="101"/>
      <c r="V17" s="105"/>
      <c r="W17" s="405"/>
      <c r="X17" s="115" t="s">
        <v>262</v>
      </c>
      <c r="Y17" s="89">
        <f t="shared" si="10"/>
        <v>77.333333333333343</v>
      </c>
      <c r="Z17" s="89">
        <v>58</v>
      </c>
      <c r="AA17" s="151"/>
      <c r="AB17" s="101"/>
      <c r="AC17" s="105">
        <f>Y17/100</f>
        <v>0.77333333333333343</v>
      </c>
      <c r="AD17" s="405"/>
      <c r="AE17" s="115" t="s">
        <v>203</v>
      </c>
      <c r="AF17" s="89">
        <f t="shared" si="11"/>
        <v>32.835820895522389</v>
      </c>
      <c r="AG17" s="130">
        <v>22</v>
      </c>
      <c r="AH17" s="101"/>
      <c r="AI17" s="101"/>
      <c r="AJ17" s="105">
        <f t="shared" si="12"/>
        <v>0.32835820895522388</v>
      </c>
    </row>
    <row r="18" spans="1:36" ht="16.5" customHeight="1">
      <c r="A18" s="405"/>
      <c r="B18" s="405"/>
      <c r="C18" s="351" t="s">
        <v>135</v>
      </c>
      <c r="D18" s="113">
        <f t="shared" si="8"/>
        <v>7.0126227208976157</v>
      </c>
      <c r="E18" s="312">
        <v>5</v>
      </c>
      <c r="F18" s="151"/>
      <c r="G18" s="101"/>
      <c r="H18" s="105">
        <f t="shared" si="13"/>
        <v>7.0126227208976155E-2</v>
      </c>
      <c r="I18" s="405"/>
      <c r="J18" s="319" t="s">
        <v>135</v>
      </c>
      <c r="K18" s="113">
        <f t="shared" si="9"/>
        <v>8</v>
      </c>
      <c r="L18" s="438">
        <v>5</v>
      </c>
      <c r="M18" s="151"/>
      <c r="N18" s="151"/>
      <c r="O18" s="105">
        <f t="shared" si="14"/>
        <v>0.08</v>
      </c>
      <c r="P18" s="405"/>
      <c r="Q18" s="114"/>
      <c r="R18" s="93"/>
      <c r="S18" s="132"/>
      <c r="T18" s="151"/>
      <c r="U18" s="151"/>
      <c r="V18" s="105">
        <f t="shared" ref="V18:V20" si="15">R18/100</f>
        <v>0</v>
      </c>
      <c r="W18" s="405"/>
      <c r="X18" s="115" t="s">
        <v>135</v>
      </c>
      <c r="Y18" s="89">
        <f t="shared" si="10"/>
        <v>4</v>
      </c>
      <c r="Z18" s="89">
        <v>3</v>
      </c>
      <c r="AA18" s="151"/>
      <c r="AB18" s="151"/>
      <c r="AC18" s="105"/>
      <c r="AD18" s="405"/>
      <c r="AE18" s="115" t="s">
        <v>135</v>
      </c>
      <c r="AF18" s="89">
        <f t="shared" si="11"/>
        <v>4.477611940298508</v>
      </c>
      <c r="AG18" s="130">
        <v>3</v>
      </c>
      <c r="AH18" s="151"/>
      <c r="AI18" s="151"/>
      <c r="AJ18" s="105">
        <f t="shared" si="12"/>
        <v>4.4776119402985079E-2</v>
      </c>
    </row>
    <row r="19" spans="1:36" ht="13.5" customHeight="1">
      <c r="A19" s="405"/>
      <c r="B19" s="405"/>
      <c r="C19" s="314"/>
      <c r="D19" s="135"/>
      <c r="E19" s="303"/>
      <c r="F19" s="151"/>
      <c r="G19" s="163"/>
      <c r="H19" s="105"/>
      <c r="I19" s="405"/>
      <c r="J19" s="319" t="s">
        <v>263</v>
      </c>
      <c r="K19" s="113">
        <f t="shared" si="9"/>
        <v>4.8</v>
      </c>
      <c r="L19" s="438">
        <v>3</v>
      </c>
      <c r="M19" s="151"/>
      <c r="N19" s="101"/>
      <c r="O19" s="105">
        <f t="shared" si="14"/>
        <v>4.8000000000000001E-2</v>
      </c>
      <c r="P19" s="405"/>
      <c r="Q19" s="114"/>
      <c r="R19" s="93"/>
      <c r="S19" s="93"/>
      <c r="T19" s="151"/>
      <c r="U19" s="163"/>
      <c r="V19" s="105">
        <f t="shared" si="15"/>
        <v>0</v>
      </c>
      <c r="W19" s="405"/>
      <c r="X19" s="131"/>
      <c r="Y19" s="89"/>
      <c r="Z19" s="116"/>
      <c r="AA19" s="151"/>
      <c r="AB19" s="163"/>
      <c r="AC19" s="105"/>
      <c r="AD19" s="405"/>
      <c r="AE19" s="115" t="s">
        <v>136</v>
      </c>
      <c r="AF19" s="89"/>
      <c r="AG19" s="130" t="s">
        <v>137</v>
      </c>
      <c r="AH19" s="151"/>
      <c r="AI19" s="163"/>
      <c r="AJ19" s="105"/>
    </row>
    <row r="20" spans="1:36" ht="13.5" customHeight="1">
      <c r="A20" s="405"/>
      <c r="B20" s="405"/>
      <c r="C20" s="114"/>
      <c r="D20" s="93"/>
      <c r="E20" s="76"/>
      <c r="F20" s="100"/>
      <c r="G20" s="91"/>
      <c r="H20" s="105"/>
      <c r="I20" s="405"/>
      <c r="J20" s="352"/>
      <c r="K20" s="113"/>
      <c r="L20" s="339"/>
      <c r="M20" s="100"/>
      <c r="N20" s="91"/>
      <c r="O20" s="105"/>
      <c r="P20" s="405"/>
      <c r="Q20" s="114"/>
      <c r="R20" s="93"/>
      <c r="S20" s="93"/>
      <c r="T20" s="100"/>
      <c r="U20" s="91"/>
      <c r="V20" s="105">
        <f t="shared" si="15"/>
        <v>0</v>
      </c>
      <c r="W20" s="405"/>
      <c r="X20" s="116"/>
      <c r="Y20" s="89"/>
      <c r="Z20" s="116"/>
      <c r="AA20" s="100"/>
      <c r="AB20" s="101"/>
      <c r="AC20" s="105"/>
      <c r="AD20" s="405"/>
      <c r="AE20" s="116"/>
      <c r="AF20" s="89"/>
      <c r="AG20" s="116"/>
      <c r="AH20" s="100"/>
      <c r="AI20" s="91"/>
      <c r="AJ20" s="105"/>
    </row>
    <row r="21" spans="1:36" ht="13.5" customHeight="1">
      <c r="A21" s="406"/>
      <c r="B21" s="406"/>
      <c r="C21" s="114"/>
      <c r="D21" s="114"/>
      <c r="E21" s="76"/>
      <c r="F21" s="170"/>
      <c r="G21" s="100"/>
      <c r="H21" s="105"/>
      <c r="I21" s="406"/>
      <c r="J21" s="120"/>
      <c r="K21" s="114"/>
      <c r="L21" s="339"/>
      <c r="M21" s="170"/>
      <c r="N21" s="100"/>
      <c r="O21" s="105"/>
      <c r="P21" s="406"/>
      <c r="Q21" s="114"/>
      <c r="R21" s="114"/>
      <c r="S21" s="93"/>
      <c r="T21" s="170"/>
      <c r="U21" s="100"/>
      <c r="V21" s="105"/>
      <c r="W21" s="406"/>
      <c r="X21" s="86"/>
      <c r="Y21" s="116"/>
      <c r="Z21" s="86"/>
      <c r="AA21" s="170"/>
      <c r="AB21" s="100"/>
      <c r="AC21" s="105"/>
      <c r="AD21" s="406"/>
      <c r="AE21" s="116"/>
      <c r="AF21" s="116"/>
      <c r="AG21" s="116"/>
      <c r="AH21" s="170"/>
      <c r="AI21" s="100"/>
      <c r="AJ21" s="105"/>
    </row>
    <row r="22" spans="1:36" ht="16.5" customHeight="1">
      <c r="A22" s="412" t="s">
        <v>6</v>
      </c>
      <c r="B22" s="407" t="s">
        <v>150</v>
      </c>
      <c r="C22" s="171" t="s">
        <v>152</v>
      </c>
      <c r="D22" s="113">
        <f>E22/713*1000</f>
        <v>75.736325385694244</v>
      </c>
      <c r="E22" s="298">
        <v>54</v>
      </c>
      <c r="F22" s="91"/>
      <c r="G22" s="91"/>
      <c r="H22" s="105">
        <f>D22/100</f>
        <v>0.75736325385694248</v>
      </c>
      <c r="I22" s="407" t="s">
        <v>150</v>
      </c>
      <c r="J22" s="171" t="s">
        <v>132</v>
      </c>
      <c r="K22" s="113">
        <f t="shared" ref="K22:K23" si="16">L22/625*1000</f>
        <v>76.8</v>
      </c>
      <c r="L22" s="439">
        <v>48</v>
      </c>
      <c r="M22" s="91"/>
      <c r="N22" s="91"/>
      <c r="O22" s="105">
        <f t="shared" ref="O22:O23" si="17">K22/100</f>
        <v>0.76800000000000002</v>
      </c>
      <c r="P22" s="407" t="s">
        <v>150</v>
      </c>
      <c r="Q22" s="171" t="s">
        <v>151</v>
      </c>
      <c r="R22" s="113">
        <f>S22/625*1000</f>
        <v>76.8</v>
      </c>
      <c r="S22" s="444">
        <v>48</v>
      </c>
      <c r="T22" s="91"/>
      <c r="U22" s="91"/>
      <c r="V22" s="105">
        <f>R22/100</f>
        <v>0.76800000000000002</v>
      </c>
      <c r="W22" s="411" t="s">
        <v>150</v>
      </c>
      <c r="X22" s="172" t="s">
        <v>201</v>
      </c>
      <c r="Y22" s="89">
        <f>Z22/750*1000</f>
        <v>66.666666666666671</v>
      </c>
      <c r="Z22" s="130">
        <v>50</v>
      </c>
      <c r="AA22" s="91"/>
      <c r="AB22" s="91"/>
      <c r="AC22" s="105">
        <f>Y22/100</f>
        <v>0.66666666666666674</v>
      </c>
      <c r="AD22" s="411" t="s">
        <v>150</v>
      </c>
      <c r="AE22" s="353" t="s">
        <v>31</v>
      </c>
      <c r="AF22" s="89">
        <f>AG22/750*1000</f>
        <v>66.666666666666671</v>
      </c>
      <c r="AG22" s="116">
        <v>50</v>
      </c>
      <c r="AH22" s="91"/>
      <c r="AI22" s="91"/>
      <c r="AJ22" s="105">
        <f>AF22/100</f>
        <v>0.66666666666666674</v>
      </c>
    </row>
    <row r="23" spans="1:36" ht="13.5" customHeight="1">
      <c r="A23" s="405"/>
      <c r="B23" s="405"/>
      <c r="C23" s="156"/>
      <c r="D23" s="135"/>
      <c r="E23" s="298"/>
      <c r="F23" s="91"/>
      <c r="G23" s="91"/>
      <c r="H23" s="105"/>
      <c r="I23" s="405"/>
      <c r="J23" s="354" t="s">
        <v>200</v>
      </c>
      <c r="K23" s="113">
        <f t="shared" si="16"/>
        <v>4.8</v>
      </c>
      <c r="L23" s="441">
        <v>3</v>
      </c>
      <c r="M23" s="91"/>
      <c r="N23" s="91"/>
      <c r="O23" s="105">
        <f t="shared" si="17"/>
        <v>4.8000000000000001E-2</v>
      </c>
      <c r="P23" s="405"/>
      <c r="Q23" s="156"/>
      <c r="R23" s="135"/>
      <c r="S23" s="298"/>
      <c r="T23" s="91"/>
      <c r="U23" s="91"/>
      <c r="V23" s="105"/>
      <c r="W23" s="405"/>
      <c r="X23" s="173"/>
      <c r="Y23" s="89"/>
      <c r="Z23" s="355"/>
      <c r="AA23" s="91"/>
      <c r="AB23" s="91"/>
      <c r="AC23" s="105"/>
      <c r="AD23" s="405"/>
      <c r="AE23" s="356"/>
      <c r="AF23" s="86"/>
      <c r="AG23" s="116"/>
      <c r="AH23" s="91"/>
      <c r="AI23" s="91"/>
      <c r="AJ23" s="105"/>
    </row>
    <row r="24" spans="1:36" ht="16.5" customHeight="1">
      <c r="A24" s="406"/>
      <c r="B24" s="406"/>
      <c r="C24" s="357"/>
      <c r="D24" s="358"/>
      <c r="E24" s="359"/>
      <c r="F24" s="101"/>
      <c r="G24" s="170"/>
      <c r="H24" s="170"/>
      <c r="I24" s="406"/>
      <c r="J24" s="175"/>
      <c r="K24" s="175"/>
      <c r="L24" s="442"/>
      <c r="M24" s="101"/>
      <c r="N24" s="170"/>
      <c r="O24" s="170"/>
      <c r="P24" s="406"/>
      <c r="Q24" s="357"/>
      <c r="R24" s="358"/>
      <c r="S24" s="359"/>
      <c r="T24" s="360"/>
      <c r="U24" s="361"/>
      <c r="V24" s="361"/>
      <c r="W24" s="406"/>
      <c r="X24" s="131"/>
      <c r="Y24" s="89"/>
      <c r="Z24" s="86"/>
      <c r="AA24" s="261"/>
      <c r="AB24" s="170"/>
      <c r="AC24" s="105"/>
      <c r="AD24" s="406"/>
      <c r="AE24" s="131"/>
      <c r="AF24" s="116"/>
      <c r="AG24" s="86"/>
      <c r="AH24" s="101"/>
      <c r="AI24" s="170"/>
      <c r="AJ24" s="170"/>
    </row>
    <row r="25" spans="1:36" ht="16.5" customHeight="1">
      <c r="A25" s="425" t="s">
        <v>153</v>
      </c>
      <c r="B25" s="426" t="str">
        <f>月菜單!H18</f>
        <v>筍片龍骨湯</v>
      </c>
      <c r="C25" s="134" t="s">
        <v>264</v>
      </c>
      <c r="D25" s="113">
        <f t="shared" ref="D25:D26" si="18">E25/713*1000</f>
        <v>21.037868162692845</v>
      </c>
      <c r="E25" s="328">
        <v>15</v>
      </c>
      <c r="F25" s="272"/>
      <c r="G25" s="101"/>
      <c r="H25" s="105">
        <f>D25/100</f>
        <v>0.21037868162692847</v>
      </c>
      <c r="I25" s="426" t="str">
        <f>月菜單!H19</f>
        <v>酸辣湯</v>
      </c>
      <c r="J25" s="118" t="s">
        <v>148</v>
      </c>
      <c r="K25" s="113">
        <f t="shared" ref="K25:K29" si="19">L25/625*1000</f>
        <v>11.84</v>
      </c>
      <c r="L25" s="440">
        <v>7.4</v>
      </c>
      <c r="M25" s="324"/>
      <c r="N25" s="101">
        <f>K24/80</f>
        <v>0</v>
      </c>
      <c r="O25" s="105"/>
      <c r="P25" s="407"/>
      <c r="Q25" s="118"/>
      <c r="R25" s="113"/>
      <c r="S25" s="341"/>
      <c r="T25" s="170"/>
      <c r="U25" s="101">
        <f>R25/55</f>
        <v>0</v>
      </c>
      <c r="V25" s="105"/>
      <c r="W25" s="435">
        <f>月菜單!H21</f>
        <v>0</v>
      </c>
      <c r="X25" s="362" t="s">
        <v>148</v>
      </c>
      <c r="Y25" s="89">
        <f t="shared" ref="Y25:Y26" si="20">Z25/750*1000</f>
        <v>14.933333333333334</v>
      </c>
      <c r="Z25" s="363">
        <v>11.2</v>
      </c>
      <c r="AA25" s="261"/>
      <c r="AB25" s="101">
        <f>Y25/80</f>
        <v>0.18666666666666668</v>
      </c>
      <c r="AC25" s="105"/>
      <c r="AD25" s="411">
        <f>月菜單!H22</f>
        <v>0</v>
      </c>
      <c r="AE25" s="364" t="s">
        <v>206</v>
      </c>
      <c r="AF25" s="89">
        <f t="shared" ref="AF25:AF28" si="21">AG25/670*1000</f>
        <v>22.388059701492537</v>
      </c>
      <c r="AG25" s="130">
        <v>15</v>
      </c>
      <c r="AH25" s="101"/>
      <c r="AI25" s="179"/>
      <c r="AJ25" s="105">
        <f>AF25/100</f>
        <v>0.22388059701492538</v>
      </c>
    </row>
    <row r="26" spans="1:36" ht="13.5" customHeight="1">
      <c r="A26" s="405"/>
      <c r="B26" s="427"/>
      <c r="C26" s="134" t="s">
        <v>207</v>
      </c>
      <c r="D26" s="113">
        <f t="shared" si="18"/>
        <v>8.4151472650771382</v>
      </c>
      <c r="E26" s="119">
        <v>6</v>
      </c>
      <c r="F26" s="272"/>
      <c r="G26" s="101"/>
      <c r="H26" s="105"/>
      <c r="I26" s="427"/>
      <c r="J26" s="118" t="s">
        <v>147</v>
      </c>
      <c r="K26" s="113">
        <f t="shared" si="19"/>
        <v>6.4</v>
      </c>
      <c r="L26" s="443">
        <v>4</v>
      </c>
      <c r="M26" s="261"/>
      <c r="N26" s="101">
        <f>K25/55</f>
        <v>0.21527272727272728</v>
      </c>
      <c r="O26" s="105"/>
      <c r="P26" s="405"/>
      <c r="Q26" s="118"/>
      <c r="R26" s="113"/>
      <c r="S26" s="341"/>
      <c r="T26" s="90"/>
      <c r="U26" s="101"/>
      <c r="V26" s="105">
        <f t="shared" ref="V26:V27" si="22">R26/100</f>
        <v>0</v>
      </c>
      <c r="W26" s="427"/>
      <c r="X26" s="365" t="s">
        <v>132</v>
      </c>
      <c r="Y26" s="89">
        <f t="shared" si="20"/>
        <v>26.666666666666668</v>
      </c>
      <c r="Z26" s="89">
        <v>20</v>
      </c>
      <c r="AA26" s="261"/>
      <c r="AB26" s="101"/>
      <c r="AC26" s="105">
        <f>Y26/100</f>
        <v>0.26666666666666666</v>
      </c>
      <c r="AD26" s="405"/>
      <c r="AE26" s="342" t="s">
        <v>208</v>
      </c>
      <c r="AF26" s="89">
        <f t="shared" si="21"/>
        <v>22.388059701492537</v>
      </c>
      <c r="AG26" s="130">
        <v>15</v>
      </c>
      <c r="AH26" s="272">
        <f>AF26/85</f>
        <v>0.26338893766461807</v>
      </c>
      <c r="AI26" s="101"/>
      <c r="AJ26" s="105"/>
    </row>
    <row r="27" spans="1:36" ht="13.5" customHeight="1">
      <c r="A27" s="405"/>
      <c r="B27" s="427"/>
      <c r="C27" s="112"/>
      <c r="D27" s="135"/>
      <c r="E27" s="119"/>
      <c r="F27" s="272"/>
      <c r="G27" s="101"/>
      <c r="H27" s="105"/>
      <c r="I27" s="427"/>
      <c r="J27" s="92" t="s">
        <v>265</v>
      </c>
      <c r="K27" s="113">
        <f t="shared" si="19"/>
        <v>11.2</v>
      </c>
      <c r="L27" s="443">
        <v>7</v>
      </c>
      <c r="M27" s="261"/>
      <c r="N27" s="101"/>
      <c r="O27" s="105">
        <f t="shared" ref="O27:O29" si="23">K26/100</f>
        <v>6.4000000000000001E-2</v>
      </c>
      <c r="P27" s="405"/>
      <c r="Q27" s="112"/>
      <c r="R27" s="113"/>
      <c r="S27" s="119"/>
      <c r="T27" s="90"/>
      <c r="U27" s="101"/>
      <c r="V27" s="105">
        <f t="shared" si="22"/>
        <v>0</v>
      </c>
      <c r="W27" s="427"/>
      <c r="X27" s="115" t="s">
        <v>212</v>
      </c>
      <c r="Y27" s="89"/>
      <c r="Z27" s="89" t="s">
        <v>137</v>
      </c>
      <c r="AA27" s="261"/>
      <c r="AB27" s="101"/>
      <c r="AC27" s="105"/>
      <c r="AD27" s="405"/>
      <c r="AE27" s="342" t="s">
        <v>211</v>
      </c>
      <c r="AF27" s="89">
        <f t="shared" si="21"/>
        <v>8.9552238805970159</v>
      </c>
      <c r="AG27" s="130">
        <v>6</v>
      </c>
      <c r="AH27" s="272">
        <f>AF27/35</f>
        <v>0.25586353944562901</v>
      </c>
      <c r="AI27" s="101"/>
      <c r="AJ27" s="105">
        <f>AF27/100</f>
        <v>8.9552238805970158E-2</v>
      </c>
    </row>
    <row r="28" spans="1:36" ht="13.5" customHeight="1">
      <c r="A28" s="405"/>
      <c r="B28" s="427"/>
      <c r="C28" s="112"/>
      <c r="D28" s="135"/>
      <c r="E28" s="278"/>
      <c r="F28" s="261"/>
      <c r="G28" s="182"/>
      <c r="H28" s="105"/>
      <c r="I28" s="427"/>
      <c r="J28" s="118" t="s">
        <v>135</v>
      </c>
      <c r="K28" s="113">
        <f t="shared" si="19"/>
        <v>6.4</v>
      </c>
      <c r="L28" s="443">
        <v>4</v>
      </c>
      <c r="M28" s="261"/>
      <c r="N28" s="101"/>
      <c r="O28" s="105">
        <f t="shared" si="23"/>
        <v>0.11199999999999999</v>
      </c>
      <c r="P28" s="405"/>
      <c r="Q28" s="112"/>
      <c r="R28" s="135"/>
      <c r="S28" s="119"/>
      <c r="T28" s="101"/>
      <c r="U28" s="170"/>
      <c r="V28" s="105"/>
      <c r="W28" s="427"/>
      <c r="X28" s="131"/>
      <c r="Y28" s="89"/>
      <c r="Z28" s="89"/>
      <c r="AA28" s="261"/>
      <c r="AB28" s="182"/>
      <c r="AC28" s="105"/>
      <c r="AD28" s="405"/>
      <c r="AE28" s="85" t="s">
        <v>213</v>
      </c>
      <c r="AF28" s="89">
        <f t="shared" si="21"/>
        <v>8.9552238805970159</v>
      </c>
      <c r="AG28" s="116">
        <v>6</v>
      </c>
      <c r="AH28" s="272">
        <f>AF28/70</f>
        <v>0.1279317697228145</v>
      </c>
      <c r="AI28" s="182"/>
      <c r="AJ28" s="105"/>
    </row>
    <row r="29" spans="1:36" ht="13.5" customHeight="1">
      <c r="A29" s="406"/>
      <c r="B29" s="428"/>
      <c r="C29" s="120"/>
      <c r="D29" s="114"/>
      <c r="E29" s="93"/>
      <c r="F29" s="261"/>
      <c r="G29" s="101"/>
      <c r="H29" s="105"/>
      <c r="I29" s="428"/>
      <c r="J29" s="155" t="s">
        <v>200</v>
      </c>
      <c r="K29" s="113">
        <f t="shared" si="19"/>
        <v>4.8</v>
      </c>
      <c r="L29" s="440">
        <v>3</v>
      </c>
      <c r="M29" s="261"/>
      <c r="N29" s="100"/>
      <c r="O29" s="105">
        <f t="shared" si="23"/>
        <v>6.4000000000000001E-2</v>
      </c>
      <c r="P29" s="406"/>
      <c r="Q29" s="188"/>
      <c r="R29" s="189"/>
      <c r="S29" s="190"/>
      <c r="T29" s="101"/>
      <c r="U29" s="170"/>
      <c r="V29" s="105"/>
      <c r="W29" s="428"/>
      <c r="X29" s="131" t="s">
        <v>159</v>
      </c>
      <c r="Y29" s="116"/>
      <c r="Z29" s="86">
        <v>1</v>
      </c>
      <c r="AA29" s="261"/>
      <c r="AB29" s="100"/>
      <c r="AC29" s="105"/>
      <c r="AD29" s="406"/>
      <c r="AE29" s="131" t="s">
        <v>159</v>
      </c>
      <c r="AF29" s="116"/>
      <c r="AG29" s="86">
        <v>1</v>
      </c>
      <c r="AH29" s="101"/>
      <c r="AI29" s="101">
        <f>AF29/50</f>
        <v>0</v>
      </c>
      <c r="AJ29" s="105"/>
    </row>
    <row r="30" spans="1:36" ht="13.5" customHeight="1">
      <c r="A30" s="410" t="s">
        <v>40</v>
      </c>
      <c r="B30" s="389"/>
      <c r="C30" s="262" t="s">
        <v>159</v>
      </c>
      <c r="D30" s="263"/>
      <c r="E30" s="264">
        <v>1</v>
      </c>
      <c r="F30" s="261"/>
      <c r="G30" s="101"/>
      <c r="H30" s="196"/>
      <c r="I30" s="93" t="s">
        <v>40</v>
      </c>
      <c r="J30" s="193"/>
      <c r="K30" s="263"/>
      <c r="L30" s="283"/>
      <c r="M30" s="101"/>
      <c r="N30" s="196"/>
      <c r="O30" s="196"/>
      <c r="P30" s="93" t="s">
        <v>40</v>
      </c>
      <c r="Q30" s="334" t="str">
        <f>月菜單!I25</f>
        <v>水果</v>
      </c>
      <c r="R30" s="114"/>
      <c r="S30" s="338" t="s">
        <v>266</v>
      </c>
      <c r="T30" s="101"/>
      <c r="U30" s="196"/>
      <c r="V30" s="196"/>
      <c r="W30" s="93" t="s">
        <v>40</v>
      </c>
      <c r="X30" s="366"/>
      <c r="Y30" s="367"/>
      <c r="Z30" s="199"/>
      <c r="AA30" s="101"/>
      <c r="AB30" s="196"/>
      <c r="AC30" s="196"/>
      <c r="AD30" s="93" t="s">
        <v>40</v>
      </c>
      <c r="AE30" s="188"/>
      <c r="AF30" s="189"/>
      <c r="AG30" s="190"/>
      <c r="AH30" s="101"/>
      <c r="AI30" s="196"/>
      <c r="AJ30" s="196"/>
    </row>
    <row r="31" spans="1:36" ht="13.5" customHeight="1">
      <c r="A31" s="410" t="s">
        <v>161</v>
      </c>
      <c r="B31" s="389"/>
      <c r="C31" s="262"/>
      <c r="D31" s="263"/>
      <c r="E31" s="264"/>
      <c r="F31" s="201"/>
      <c r="G31" s="201"/>
      <c r="H31" s="202"/>
      <c r="I31" s="93" t="s">
        <v>161</v>
      </c>
      <c r="J31" s="262" t="s">
        <v>159</v>
      </c>
      <c r="K31" s="263"/>
      <c r="L31" s="264">
        <v>0.9</v>
      </c>
      <c r="M31" s="201"/>
      <c r="N31" s="201"/>
      <c r="O31" s="202"/>
      <c r="P31" s="93" t="s">
        <v>161</v>
      </c>
      <c r="Q31" s="339"/>
      <c r="R31" s="114"/>
      <c r="S31" s="339"/>
      <c r="T31" s="201"/>
      <c r="U31" s="201"/>
      <c r="V31" s="202"/>
      <c r="W31" s="93" t="s">
        <v>161</v>
      </c>
      <c r="X31" s="114"/>
      <c r="Y31" s="114"/>
      <c r="Z31" s="93"/>
      <c r="AA31" s="201"/>
      <c r="AB31" s="201"/>
      <c r="AC31" s="202"/>
      <c r="AD31" s="93" t="s">
        <v>161</v>
      </c>
      <c r="AE31" s="93"/>
      <c r="AF31" s="114"/>
      <c r="AG31" s="93"/>
      <c r="AH31" s="201"/>
      <c r="AI31" s="201"/>
      <c r="AJ31" s="202"/>
    </row>
    <row r="32" spans="1:36" ht="16.5" customHeight="1">
      <c r="A32" s="423" t="s">
        <v>162</v>
      </c>
      <c r="B32" s="409" t="s">
        <v>163</v>
      </c>
      <c r="C32" s="389"/>
      <c r="D32" s="231">
        <v>3</v>
      </c>
      <c r="E32" s="287">
        <f>D32*45</f>
        <v>135</v>
      </c>
      <c r="F32" s="201"/>
      <c r="G32" s="201"/>
      <c r="H32" s="201"/>
      <c r="I32" s="409" t="s">
        <v>163</v>
      </c>
      <c r="J32" s="389"/>
      <c r="K32" s="231">
        <v>3</v>
      </c>
      <c r="L32" s="287">
        <f>K32*45</f>
        <v>135</v>
      </c>
      <c r="M32" s="201"/>
      <c r="N32" s="201"/>
      <c r="O32" s="201"/>
      <c r="P32" s="409" t="s">
        <v>163</v>
      </c>
      <c r="Q32" s="389"/>
      <c r="R32" s="231">
        <v>2.5</v>
      </c>
      <c r="S32" s="287">
        <f>R32*45</f>
        <v>112.5</v>
      </c>
      <c r="T32" s="201"/>
      <c r="U32" s="201"/>
      <c r="V32" s="201"/>
      <c r="W32" s="409" t="s">
        <v>163</v>
      </c>
      <c r="X32" s="389"/>
      <c r="Y32" s="231">
        <v>3</v>
      </c>
      <c r="Z32" s="287">
        <f>Y32*45</f>
        <v>135</v>
      </c>
      <c r="AA32" s="201"/>
      <c r="AB32" s="201"/>
      <c r="AC32" s="201"/>
      <c r="AD32" s="409" t="s">
        <v>163</v>
      </c>
      <c r="AE32" s="389"/>
      <c r="AF32" s="231">
        <v>3</v>
      </c>
      <c r="AG32" s="287">
        <f>AF32*45</f>
        <v>135</v>
      </c>
      <c r="AH32" s="201"/>
      <c r="AI32" s="201"/>
      <c r="AJ32" s="201"/>
    </row>
    <row r="33" spans="1:54" ht="16.5" customHeight="1">
      <c r="A33" s="405"/>
      <c r="B33" s="207" t="s">
        <v>164</v>
      </c>
      <c r="C33" s="207"/>
      <c r="D33" s="211">
        <f>SUM(F5:F29)</f>
        <v>4.5</v>
      </c>
      <c r="E33" s="288">
        <f>D33*70</f>
        <v>315</v>
      </c>
      <c r="F33" s="213"/>
      <c r="G33" s="213"/>
      <c r="H33" s="213"/>
      <c r="I33" s="207" t="s">
        <v>164</v>
      </c>
      <c r="J33" s="207"/>
      <c r="K33" s="211">
        <f>SUM(M5:M29)</f>
        <v>4.677777777777778</v>
      </c>
      <c r="L33" s="288">
        <f>K33*70</f>
        <v>327.44444444444446</v>
      </c>
      <c r="M33" s="213"/>
      <c r="N33" s="213"/>
      <c r="O33" s="213"/>
      <c r="P33" s="207" t="s">
        <v>164</v>
      </c>
      <c r="Q33" s="207"/>
      <c r="R33" s="211">
        <f>SUM(T5:T29)</f>
        <v>4.5</v>
      </c>
      <c r="S33" s="288">
        <f>R33*70</f>
        <v>315</v>
      </c>
      <c r="T33" s="213"/>
      <c r="U33" s="213"/>
      <c r="V33" s="213"/>
      <c r="W33" s="207" t="s">
        <v>164</v>
      </c>
      <c r="X33" s="207"/>
      <c r="Y33" s="211">
        <f>SUM(AA5:AA29)</f>
        <v>4.5</v>
      </c>
      <c r="Z33" s="288">
        <f>Y33*70</f>
        <v>315</v>
      </c>
      <c r="AA33" s="213"/>
      <c r="AB33" s="213"/>
      <c r="AC33" s="213"/>
      <c r="AD33" s="207" t="s">
        <v>164</v>
      </c>
      <c r="AE33" s="207"/>
      <c r="AF33" s="211">
        <f>SUM(AH5:AH29)</f>
        <v>5.1471842468330617</v>
      </c>
      <c r="AG33" s="288">
        <f>AF33*70</f>
        <v>360.30289727831433</v>
      </c>
      <c r="AH33" s="213"/>
      <c r="AI33" s="213"/>
      <c r="AJ33" s="213"/>
    </row>
    <row r="34" spans="1:54" ht="13.5" customHeight="1">
      <c r="A34" s="405"/>
      <c r="B34" s="207" t="s">
        <v>165</v>
      </c>
      <c r="C34" s="207"/>
      <c r="D34" s="211">
        <f>SUM(G5:G31)</f>
        <v>2.2403963497932637</v>
      </c>
      <c r="E34" s="288">
        <f>D34*75</f>
        <v>168.02972623449477</v>
      </c>
      <c r="F34" s="216"/>
      <c r="G34" s="216"/>
      <c r="H34" s="216"/>
      <c r="I34" s="207" t="s">
        <v>165</v>
      </c>
      <c r="J34" s="207"/>
      <c r="K34" s="211">
        <f>SUM(N5:N31)</f>
        <v>2.1895584415584413</v>
      </c>
      <c r="L34" s="288">
        <f>K34*75</f>
        <v>164.21688311688308</v>
      </c>
      <c r="M34" s="216"/>
      <c r="N34" s="216"/>
      <c r="O34" s="216"/>
      <c r="P34" s="207" t="s">
        <v>165</v>
      </c>
      <c r="Q34" s="207"/>
      <c r="R34" s="211">
        <f>SUM(U5:U31)</f>
        <v>1.9748571428571429</v>
      </c>
      <c r="S34" s="288">
        <f>R34*75</f>
        <v>148.11428571428573</v>
      </c>
      <c r="T34" s="216"/>
      <c r="U34" s="216"/>
      <c r="V34" s="216"/>
      <c r="W34" s="207" t="s">
        <v>165</v>
      </c>
      <c r="X34" s="207"/>
      <c r="Y34" s="211">
        <f>SUM(AB5:AB31)</f>
        <v>2.0075757575757573</v>
      </c>
      <c r="Z34" s="288">
        <f>Y34*75</f>
        <v>150.56818181818181</v>
      </c>
      <c r="AA34" s="216"/>
      <c r="AB34" s="216"/>
      <c r="AC34" s="216"/>
      <c r="AD34" s="207" t="s">
        <v>165</v>
      </c>
      <c r="AE34" s="207"/>
      <c r="AF34" s="211">
        <f>SUM(AI5:AI31)</f>
        <v>2.2857142857142856</v>
      </c>
      <c r="AG34" s="288">
        <f>AF34*75</f>
        <v>171.42857142857142</v>
      </c>
      <c r="AH34" s="216"/>
      <c r="AI34" s="216"/>
      <c r="AJ34" s="216"/>
    </row>
    <row r="35" spans="1:54" ht="13.5" customHeight="1">
      <c r="A35" s="405"/>
      <c r="B35" s="207" t="s">
        <v>166</v>
      </c>
      <c r="C35" s="207"/>
      <c r="D35" s="211">
        <f>SUM(H5:H29)</f>
        <v>1.9575091164095373</v>
      </c>
      <c r="E35" s="288">
        <f>D35*25</f>
        <v>48.937727910238429</v>
      </c>
      <c r="F35" s="218"/>
      <c r="G35" s="218"/>
      <c r="H35" s="218"/>
      <c r="I35" s="207" t="s">
        <v>166</v>
      </c>
      <c r="J35" s="207"/>
      <c r="K35" s="211">
        <f>SUM(O5:O29)</f>
        <v>1.5840000000000001</v>
      </c>
      <c r="L35" s="288">
        <f>K35*25</f>
        <v>39.6</v>
      </c>
      <c r="M35" s="218"/>
      <c r="N35" s="218"/>
      <c r="O35" s="218"/>
      <c r="P35" s="207" t="s">
        <v>166</v>
      </c>
      <c r="Q35" s="207"/>
      <c r="R35" s="211">
        <f>SUM(V5:V29)</f>
        <v>1.9039999999999999</v>
      </c>
      <c r="S35" s="288">
        <f>R35*25</f>
        <v>47.599999999999994</v>
      </c>
      <c r="T35" s="218"/>
      <c r="U35" s="218"/>
      <c r="V35" s="218"/>
      <c r="W35" s="207" t="s">
        <v>166</v>
      </c>
      <c r="X35" s="207"/>
      <c r="Y35" s="211">
        <f>SUM(AC5:AC29)</f>
        <v>1.9733333333333334</v>
      </c>
      <c r="Z35" s="288">
        <f>Y35*25</f>
        <v>49.333333333333336</v>
      </c>
      <c r="AA35" s="218"/>
      <c r="AB35" s="218"/>
      <c r="AC35" s="218"/>
      <c r="AD35" s="207" t="s">
        <v>166</v>
      </c>
      <c r="AE35" s="207"/>
      <c r="AF35" s="211">
        <f>SUM(AJ5:AJ29)</f>
        <v>2.174328358208955</v>
      </c>
      <c r="AG35" s="288">
        <f>AF35*25</f>
        <v>54.358208955223873</v>
      </c>
      <c r="AH35" s="218"/>
      <c r="AI35" s="218"/>
      <c r="AJ35" s="218"/>
    </row>
    <row r="36" spans="1:54" ht="13.5" customHeight="1">
      <c r="A36" s="405"/>
      <c r="B36" s="207" t="s">
        <v>167</v>
      </c>
      <c r="C36" s="207"/>
      <c r="D36" s="230">
        <v>0</v>
      </c>
      <c r="E36" s="288">
        <f>D36*60</f>
        <v>0</v>
      </c>
      <c r="F36" s="218"/>
      <c r="G36" s="218"/>
      <c r="H36" s="218"/>
      <c r="I36" s="207" t="s">
        <v>167</v>
      </c>
      <c r="J36" s="207"/>
      <c r="K36" s="230">
        <v>0</v>
      </c>
      <c r="L36" s="288">
        <f>K36*60</f>
        <v>0</v>
      </c>
      <c r="M36" s="218"/>
      <c r="N36" s="218"/>
      <c r="O36" s="218"/>
      <c r="P36" s="207" t="s">
        <v>167</v>
      </c>
      <c r="Q36" s="207"/>
      <c r="R36" s="230">
        <v>1</v>
      </c>
      <c r="S36" s="288">
        <f>R36*60</f>
        <v>60</v>
      </c>
      <c r="T36" s="218"/>
      <c r="U36" s="218"/>
      <c r="V36" s="218"/>
      <c r="W36" s="207" t="s">
        <v>167</v>
      </c>
      <c r="X36" s="207"/>
      <c r="Y36" s="230">
        <v>0</v>
      </c>
      <c r="Z36" s="288">
        <f>Y36*60</f>
        <v>0</v>
      </c>
      <c r="AA36" s="218"/>
      <c r="AB36" s="218"/>
      <c r="AC36" s="218"/>
      <c r="AD36" s="207" t="s">
        <v>167</v>
      </c>
      <c r="AE36" s="207"/>
      <c r="AF36" s="230">
        <v>0</v>
      </c>
      <c r="AG36" s="288">
        <f>AF36*60</f>
        <v>0</v>
      </c>
      <c r="AH36" s="218"/>
      <c r="AI36" s="218"/>
      <c r="AJ36" s="218"/>
    </row>
    <row r="37" spans="1:54" ht="13.5" customHeight="1">
      <c r="A37" s="406"/>
      <c r="B37" s="220" t="s">
        <v>168</v>
      </c>
      <c r="C37" s="220"/>
      <c r="D37" s="74">
        <v>0</v>
      </c>
      <c r="E37" s="288">
        <f>D37*120</f>
        <v>0</v>
      </c>
      <c r="F37" s="125"/>
      <c r="G37" s="125"/>
      <c r="H37" s="125"/>
      <c r="I37" s="220" t="s">
        <v>168</v>
      </c>
      <c r="J37" s="220"/>
      <c r="K37" s="74">
        <v>0</v>
      </c>
      <c r="L37" s="288">
        <f>K37*120</f>
        <v>0</v>
      </c>
      <c r="M37" s="125"/>
      <c r="N37" s="125"/>
      <c r="O37" s="125"/>
      <c r="P37" s="220" t="s">
        <v>168</v>
      </c>
      <c r="Q37" s="220"/>
      <c r="R37" s="74">
        <v>0</v>
      </c>
      <c r="S37" s="288">
        <f>R37*120</f>
        <v>0</v>
      </c>
      <c r="T37" s="125"/>
      <c r="U37" s="125"/>
      <c r="V37" s="125"/>
      <c r="W37" s="220" t="s">
        <v>168</v>
      </c>
      <c r="X37" s="220"/>
      <c r="Y37" s="74">
        <v>0</v>
      </c>
      <c r="Z37" s="288">
        <f>Y37*120</f>
        <v>0</v>
      </c>
      <c r="AA37" s="125"/>
      <c r="AB37" s="125"/>
      <c r="AC37" s="125"/>
      <c r="AD37" s="220" t="s">
        <v>168</v>
      </c>
      <c r="AE37" s="220"/>
      <c r="AF37" s="74">
        <v>0</v>
      </c>
      <c r="AG37" s="288">
        <f>AF37*120</f>
        <v>0</v>
      </c>
      <c r="AH37" s="125"/>
      <c r="AI37" s="125"/>
      <c r="AJ37" s="125"/>
    </row>
    <row r="38" spans="1:54" ht="13.5" customHeight="1">
      <c r="A38" s="289"/>
      <c r="B38" s="409" t="s">
        <v>169</v>
      </c>
      <c r="C38" s="389"/>
      <c r="D38" s="290"/>
      <c r="E38" s="288">
        <f>SUM(E32:E37)</f>
        <v>666.96745414473321</v>
      </c>
      <c r="F38" s="125"/>
      <c r="G38" s="125"/>
      <c r="H38" s="125"/>
      <c r="I38" s="409" t="s">
        <v>169</v>
      </c>
      <c r="J38" s="389"/>
      <c r="K38" s="291"/>
      <c r="L38" s="288">
        <f>SUM(L32:L37)</f>
        <v>666.26132756132756</v>
      </c>
      <c r="M38" s="125"/>
      <c r="N38" s="125"/>
      <c r="O38" s="125"/>
      <c r="P38" s="409" t="s">
        <v>169</v>
      </c>
      <c r="Q38" s="389"/>
      <c r="R38" s="291"/>
      <c r="S38" s="288">
        <f>SUM(S32:S37)</f>
        <v>683.21428571428578</v>
      </c>
      <c r="T38" s="125"/>
      <c r="U38" s="125"/>
      <c r="V38" s="125"/>
      <c r="W38" s="409" t="s">
        <v>169</v>
      </c>
      <c r="X38" s="389"/>
      <c r="Y38" s="291"/>
      <c r="Z38" s="288">
        <f>SUM(Z32:Z37)</f>
        <v>649.90151515151513</v>
      </c>
      <c r="AA38" s="125"/>
      <c r="AB38" s="125"/>
      <c r="AC38" s="125"/>
      <c r="AD38" s="409" t="s">
        <v>169</v>
      </c>
      <c r="AE38" s="389"/>
      <c r="AF38" s="291"/>
      <c r="AG38" s="288">
        <f>SUM(AG32:AG37)</f>
        <v>721.08967766210958</v>
      </c>
      <c r="AH38" s="125"/>
      <c r="AI38" s="125"/>
      <c r="AJ38" s="125"/>
      <c r="AK38" s="226"/>
      <c r="AL38" s="226"/>
      <c r="AM38" s="226"/>
      <c r="AN38" s="226"/>
      <c r="AO38" s="226"/>
      <c r="AP38" s="226"/>
      <c r="AQ38" s="226"/>
      <c r="AR38" s="226"/>
      <c r="AS38" s="226"/>
      <c r="AT38" s="226"/>
      <c r="AU38" s="226"/>
      <c r="AV38" s="226"/>
      <c r="AW38" s="226"/>
      <c r="AX38" s="226"/>
      <c r="AY38" s="226"/>
      <c r="AZ38" s="226"/>
      <c r="BA38" s="226"/>
      <c r="BB38" s="226"/>
    </row>
    <row r="39" spans="1:54" ht="13.5" customHeight="1">
      <c r="A39" s="420" t="s">
        <v>170</v>
      </c>
      <c r="B39" s="391"/>
      <c r="C39" s="391"/>
      <c r="D39" s="391"/>
      <c r="E39" s="391"/>
      <c r="F39" s="391"/>
      <c r="G39" s="391"/>
      <c r="H39" s="391"/>
      <c r="I39" s="391"/>
      <c r="J39" s="391"/>
      <c r="K39" s="391"/>
      <c r="L39" s="391"/>
      <c r="M39" s="391"/>
      <c r="N39" s="391"/>
      <c r="O39" s="391"/>
      <c r="P39" s="391"/>
      <c r="Q39" s="391"/>
      <c r="R39" s="391"/>
      <c r="S39" s="391"/>
      <c r="T39" s="391"/>
      <c r="U39" s="391"/>
      <c r="V39" s="391"/>
      <c r="W39" s="391"/>
      <c r="X39" s="391"/>
      <c r="Y39" s="391"/>
      <c r="Z39" s="391"/>
      <c r="AA39" s="391"/>
      <c r="AB39" s="391"/>
      <c r="AC39" s="391"/>
      <c r="AD39" s="391"/>
      <c r="AE39" s="391"/>
      <c r="AF39" s="391"/>
      <c r="AG39" s="391"/>
      <c r="AH39" s="229"/>
      <c r="AI39" s="229"/>
      <c r="AJ39" s="229"/>
      <c r="AK39" s="227"/>
      <c r="AL39" s="227"/>
      <c r="AM39" s="227"/>
      <c r="AN39" s="227"/>
      <c r="AO39" s="227"/>
      <c r="AP39" s="227"/>
      <c r="AQ39" s="227"/>
      <c r="AR39" s="227"/>
      <c r="AS39" s="227"/>
      <c r="AT39" s="227"/>
      <c r="AU39" s="227"/>
      <c r="AV39" s="227"/>
      <c r="AW39" s="227"/>
      <c r="AX39" s="227"/>
      <c r="AY39" s="227"/>
      <c r="AZ39" s="227"/>
      <c r="BA39" s="227"/>
      <c r="BB39" s="227"/>
    </row>
    <row r="40" spans="1:54" ht="13.5" customHeight="1">
      <c r="A40" s="421" t="s">
        <v>267</v>
      </c>
      <c r="B40" s="383"/>
      <c r="C40" s="383"/>
      <c r="D40" s="383"/>
      <c r="E40" s="383"/>
      <c r="F40" s="383"/>
      <c r="G40" s="383"/>
      <c r="H40" s="383"/>
      <c r="I40" s="383"/>
      <c r="J40" s="383"/>
      <c r="K40" s="383"/>
      <c r="L40" s="384"/>
      <c r="M40" s="228"/>
      <c r="N40" s="228"/>
      <c r="O40" s="228"/>
      <c r="T40" s="228"/>
      <c r="U40" s="228"/>
      <c r="V40" s="228"/>
      <c r="AA40" s="228"/>
      <c r="AB40" s="228"/>
      <c r="AC40" s="228"/>
      <c r="AH40" s="228"/>
      <c r="AI40" s="228"/>
      <c r="AJ40" s="228"/>
    </row>
    <row r="41" spans="1:54" ht="13.5" customHeight="1">
      <c r="F41" s="228"/>
      <c r="G41" s="228"/>
      <c r="H41" s="228"/>
      <c r="M41" s="228"/>
      <c r="N41" s="228"/>
      <c r="O41" s="228"/>
      <c r="T41" s="228"/>
      <c r="U41" s="228"/>
      <c r="V41" s="228"/>
      <c r="AA41" s="228"/>
      <c r="AB41" s="228"/>
      <c r="AC41" s="228"/>
      <c r="AH41" s="228"/>
      <c r="AI41" s="228"/>
      <c r="AJ41" s="228"/>
    </row>
    <row r="42" spans="1:54" ht="13.5" customHeight="1">
      <c r="F42" s="228"/>
      <c r="G42" s="228"/>
      <c r="H42" s="228"/>
      <c r="M42" s="228"/>
      <c r="N42" s="228"/>
      <c r="O42" s="228"/>
      <c r="T42" s="228"/>
      <c r="U42" s="228"/>
      <c r="V42" s="228"/>
      <c r="AA42" s="228"/>
      <c r="AB42" s="228"/>
      <c r="AC42" s="228"/>
      <c r="AH42" s="228"/>
      <c r="AI42" s="228"/>
      <c r="AJ42" s="228"/>
    </row>
    <row r="43" spans="1:54" ht="13.5" customHeight="1">
      <c r="F43" s="228"/>
      <c r="G43" s="228"/>
      <c r="H43" s="228"/>
      <c r="M43" s="228"/>
      <c r="N43" s="228"/>
      <c r="O43" s="228"/>
      <c r="T43" s="228"/>
      <c r="U43" s="228"/>
      <c r="V43" s="228"/>
      <c r="AA43" s="228"/>
      <c r="AB43" s="228"/>
      <c r="AC43" s="228"/>
      <c r="AH43" s="228"/>
      <c r="AI43" s="228"/>
      <c r="AJ43" s="228"/>
    </row>
    <row r="44" spans="1:54" ht="13.5" customHeight="1">
      <c r="F44" s="228"/>
      <c r="G44" s="228"/>
      <c r="H44" s="228"/>
      <c r="M44" s="228"/>
      <c r="N44" s="228"/>
      <c r="O44" s="228"/>
      <c r="T44" s="228"/>
      <c r="U44" s="228"/>
      <c r="V44" s="228"/>
      <c r="AA44" s="228"/>
      <c r="AB44" s="228"/>
      <c r="AC44" s="228"/>
      <c r="AH44" s="228"/>
      <c r="AI44" s="228"/>
      <c r="AJ44" s="228"/>
    </row>
    <row r="45" spans="1:54" ht="13.5" customHeight="1">
      <c r="F45" s="228"/>
      <c r="G45" s="228"/>
      <c r="H45" s="228"/>
      <c r="M45" s="228"/>
      <c r="N45" s="228"/>
      <c r="O45" s="228"/>
      <c r="T45" s="228"/>
      <c r="U45" s="228"/>
      <c r="V45" s="228"/>
      <c r="AA45" s="228"/>
      <c r="AB45" s="228"/>
      <c r="AC45" s="228"/>
      <c r="AH45" s="228"/>
      <c r="AI45" s="228"/>
      <c r="AJ45" s="228"/>
    </row>
    <row r="46" spans="1:54" ht="13.5" customHeight="1">
      <c r="F46" s="228"/>
      <c r="G46" s="228"/>
      <c r="H46" s="228"/>
      <c r="M46" s="228"/>
      <c r="N46" s="228"/>
      <c r="O46" s="228"/>
      <c r="T46" s="228"/>
      <c r="U46" s="228"/>
      <c r="V46" s="228"/>
      <c r="AA46" s="228"/>
      <c r="AB46" s="228"/>
      <c r="AC46" s="228"/>
      <c r="AH46" s="228"/>
      <c r="AI46" s="228"/>
      <c r="AJ46" s="228"/>
    </row>
    <row r="47" spans="1:54" ht="13.5" customHeight="1">
      <c r="F47" s="228"/>
      <c r="G47" s="228"/>
      <c r="H47" s="228"/>
      <c r="M47" s="228"/>
      <c r="N47" s="228"/>
      <c r="O47" s="228"/>
      <c r="T47" s="228"/>
      <c r="U47" s="228"/>
      <c r="V47" s="228"/>
      <c r="AA47" s="228"/>
      <c r="AB47" s="228"/>
      <c r="AC47" s="228"/>
      <c r="AH47" s="228"/>
      <c r="AI47" s="228"/>
      <c r="AJ47" s="228"/>
    </row>
    <row r="48" spans="1:54" ht="13.5" customHeight="1">
      <c r="F48" s="228"/>
      <c r="G48" s="228"/>
      <c r="H48" s="228"/>
      <c r="M48" s="228"/>
      <c r="N48" s="228"/>
      <c r="O48" s="228"/>
      <c r="T48" s="228"/>
      <c r="U48" s="228"/>
      <c r="V48" s="228"/>
      <c r="AA48" s="228"/>
      <c r="AB48" s="228"/>
      <c r="AC48" s="228"/>
      <c r="AH48" s="228"/>
      <c r="AI48" s="228"/>
      <c r="AJ48" s="228"/>
    </row>
    <row r="49" spans="6:36" ht="13.5" customHeight="1">
      <c r="F49" s="228"/>
      <c r="G49" s="228"/>
      <c r="H49" s="228"/>
      <c r="M49" s="228"/>
      <c r="N49" s="228"/>
      <c r="O49" s="228"/>
      <c r="T49" s="228"/>
      <c r="U49" s="228"/>
      <c r="V49" s="228"/>
      <c r="AA49" s="228"/>
      <c r="AB49" s="228"/>
      <c r="AC49" s="228"/>
      <c r="AH49" s="228"/>
      <c r="AI49" s="228"/>
      <c r="AJ49" s="228"/>
    </row>
    <row r="50" spans="6:36" ht="14.25" customHeight="1">
      <c r="F50" s="228"/>
      <c r="G50" s="228"/>
      <c r="H50" s="228"/>
      <c r="M50" s="228"/>
      <c r="N50" s="228"/>
      <c r="O50" s="228"/>
      <c r="T50" s="228"/>
      <c r="U50" s="228"/>
      <c r="V50" s="228"/>
      <c r="AA50" s="228"/>
      <c r="AB50" s="228"/>
      <c r="AC50" s="228"/>
      <c r="AH50" s="228"/>
      <c r="AI50" s="228"/>
      <c r="AJ50" s="228"/>
    </row>
    <row r="51" spans="6:36" ht="13.5" customHeight="1">
      <c r="F51" s="228"/>
      <c r="G51" s="228"/>
      <c r="H51" s="228"/>
      <c r="M51" s="228"/>
      <c r="N51" s="228"/>
      <c r="O51" s="228"/>
      <c r="T51" s="228"/>
      <c r="U51" s="228"/>
      <c r="V51" s="228"/>
      <c r="AA51" s="228"/>
      <c r="AB51" s="228"/>
      <c r="AC51" s="228"/>
      <c r="AH51" s="228"/>
      <c r="AI51" s="228"/>
      <c r="AJ51" s="228"/>
    </row>
    <row r="52" spans="6:36" ht="13.5" customHeight="1">
      <c r="F52" s="228"/>
      <c r="G52" s="228"/>
      <c r="H52" s="228"/>
      <c r="M52" s="228"/>
      <c r="N52" s="228"/>
      <c r="O52" s="228"/>
      <c r="T52" s="228"/>
      <c r="U52" s="228"/>
      <c r="V52" s="228"/>
      <c r="AA52" s="228"/>
      <c r="AB52" s="228"/>
      <c r="AC52" s="228"/>
      <c r="AH52" s="228"/>
      <c r="AI52" s="228"/>
      <c r="AJ52" s="228"/>
    </row>
    <row r="53" spans="6:36" ht="13.5" customHeight="1">
      <c r="F53" s="228"/>
      <c r="G53" s="228"/>
      <c r="H53" s="228"/>
      <c r="M53" s="228"/>
      <c r="N53" s="228"/>
      <c r="O53" s="228"/>
      <c r="T53" s="228"/>
      <c r="U53" s="228"/>
      <c r="V53" s="228"/>
      <c r="AA53" s="228"/>
      <c r="AB53" s="228"/>
      <c r="AC53" s="228"/>
      <c r="AH53" s="228"/>
      <c r="AI53" s="228"/>
      <c r="AJ53" s="228"/>
    </row>
    <row r="54" spans="6:36" ht="13.5" customHeight="1">
      <c r="F54" s="228"/>
      <c r="G54" s="228"/>
      <c r="H54" s="228"/>
      <c r="M54" s="228"/>
      <c r="N54" s="228"/>
      <c r="O54" s="228"/>
      <c r="T54" s="228"/>
      <c r="U54" s="228"/>
      <c r="V54" s="228"/>
      <c r="AA54" s="228"/>
      <c r="AB54" s="228"/>
      <c r="AC54" s="228"/>
      <c r="AH54" s="228"/>
      <c r="AI54" s="228"/>
      <c r="AJ54" s="228"/>
    </row>
    <row r="55" spans="6:36" ht="13.5" customHeight="1">
      <c r="F55" s="228"/>
      <c r="G55" s="228"/>
      <c r="H55" s="228"/>
      <c r="M55" s="228"/>
      <c r="N55" s="228"/>
      <c r="O55" s="228"/>
      <c r="T55" s="228"/>
      <c r="U55" s="228"/>
      <c r="V55" s="228"/>
      <c r="AA55" s="228"/>
      <c r="AB55" s="228"/>
      <c r="AC55" s="228"/>
      <c r="AH55" s="228"/>
      <c r="AI55" s="228"/>
      <c r="AJ55" s="228"/>
    </row>
    <row r="56" spans="6:36" ht="13.5" customHeight="1">
      <c r="F56" s="228"/>
      <c r="G56" s="228"/>
      <c r="H56" s="228"/>
      <c r="M56" s="228"/>
      <c r="N56" s="228"/>
      <c r="O56" s="228"/>
      <c r="T56" s="228"/>
      <c r="U56" s="228"/>
      <c r="V56" s="228"/>
      <c r="AA56" s="228"/>
      <c r="AB56" s="228"/>
      <c r="AC56" s="228"/>
      <c r="AH56" s="228"/>
      <c r="AI56" s="228"/>
      <c r="AJ56" s="228"/>
    </row>
    <row r="57" spans="6:36" ht="13.5" customHeight="1">
      <c r="F57" s="228"/>
      <c r="G57" s="228"/>
      <c r="H57" s="228"/>
      <c r="M57" s="228"/>
      <c r="N57" s="228"/>
      <c r="O57" s="228"/>
      <c r="T57" s="228"/>
      <c r="U57" s="228"/>
      <c r="V57" s="228"/>
      <c r="AA57" s="228"/>
      <c r="AB57" s="228"/>
      <c r="AC57" s="228"/>
      <c r="AH57" s="228"/>
      <c r="AI57" s="228"/>
      <c r="AJ57" s="228"/>
    </row>
    <row r="58" spans="6:36" ht="13.5" customHeight="1">
      <c r="F58" s="228"/>
      <c r="G58" s="228"/>
      <c r="H58" s="228"/>
      <c r="M58" s="228"/>
      <c r="N58" s="228"/>
      <c r="O58" s="228"/>
      <c r="T58" s="228"/>
      <c r="U58" s="228"/>
      <c r="V58" s="228"/>
      <c r="AA58" s="228"/>
      <c r="AB58" s="228"/>
      <c r="AC58" s="228"/>
      <c r="AH58" s="228"/>
      <c r="AI58" s="228"/>
      <c r="AJ58" s="228"/>
    </row>
    <row r="59" spans="6:36" ht="13.5" customHeight="1">
      <c r="F59" s="228"/>
      <c r="G59" s="228"/>
      <c r="H59" s="228"/>
      <c r="M59" s="228"/>
      <c r="N59" s="228"/>
      <c r="O59" s="228"/>
      <c r="T59" s="228"/>
      <c r="U59" s="228"/>
      <c r="V59" s="228"/>
      <c r="AA59" s="228"/>
      <c r="AB59" s="228"/>
      <c r="AC59" s="228"/>
      <c r="AH59" s="228"/>
      <c r="AI59" s="228"/>
      <c r="AJ59" s="228"/>
    </row>
    <row r="60" spans="6:36" ht="13.5" customHeight="1">
      <c r="F60" s="228"/>
      <c r="G60" s="228"/>
      <c r="H60" s="228"/>
      <c r="M60" s="228"/>
      <c r="N60" s="228"/>
      <c r="O60" s="228"/>
      <c r="T60" s="228"/>
      <c r="U60" s="228"/>
      <c r="V60" s="228"/>
      <c r="AA60" s="228"/>
      <c r="AB60" s="228"/>
      <c r="AC60" s="228"/>
      <c r="AH60" s="228"/>
      <c r="AI60" s="228"/>
      <c r="AJ60" s="228"/>
    </row>
    <row r="61" spans="6:36" ht="13.5" customHeight="1">
      <c r="F61" s="228"/>
      <c r="G61" s="228"/>
      <c r="H61" s="228"/>
      <c r="M61" s="228"/>
      <c r="N61" s="228"/>
      <c r="O61" s="228"/>
      <c r="T61" s="228"/>
      <c r="U61" s="228"/>
      <c r="V61" s="228"/>
      <c r="AA61" s="228"/>
      <c r="AB61" s="228"/>
      <c r="AC61" s="228"/>
      <c r="AH61" s="228"/>
      <c r="AI61" s="228"/>
      <c r="AJ61" s="228"/>
    </row>
    <row r="62" spans="6:36" ht="13.5" customHeight="1">
      <c r="F62" s="228"/>
      <c r="G62" s="228"/>
      <c r="H62" s="228"/>
      <c r="M62" s="228"/>
      <c r="N62" s="228"/>
      <c r="O62" s="228"/>
      <c r="T62" s="228"/>
      <c r="U62" s="228"/>
      <c r="V62" s="228"/>
      <c r="AA62" s="228"/>
      <c r="AB62" s="228"/>
      <c r="AC62" s="228"/>
      <c r="AH62" s="228"/>
      <c r="AI62" s="228"/>
      <c r="AJ62" s="228"/>
    </row>
    <row r="63" spans="6:36" ht="13.5" customHeight="1">
      <c r="F63" s="228"/>
      <c r="G63" s="228"/>
      <c r="H63" s="228"/>
      <c r="M63" s="228"/>
      <c r="N63" s="228"/>
      <c r="O63" s="228"/>
      <c r="T63" s="228"/>
      <c r="U63" s="228"/>
      <c r="V63" s="228"/>
      <c r="AA63" s="228"/>
      <c r="AB63" s="228"/>
      <c r="AC63" s="228"/>
      <c r="AH63" s="228"/>
      <c r="AI63" s="228"/>
      <c r="AJ63" s="228"/>
    </row>
    <row r="64" spans="6:36" ht="13.5" customHeight="1">
      <c r="F64" s="228"/>
      <c r="G64" s="228"/>
      <c r="H64" s="228"/>
      <c r="M64" s="228"/>
      <c r="N64" s="228"/>
      <c r="O64" s="228"/>
      <c r="T64" s="228"/>
      <c r="U64" s="228"/>
      <c r="V64" s="228"/>
      <c r="AA64" s="228"/>
      <c r="AB64" s="228"/>
      <c r="AC64" s="228"/>
      <c r="AH64" s="228"/>
      <c r="AI64" s="228"/>
      <c r="AJ64" s="228"/>
    </row>
    <row r="65" spans="6:36" ht="13.5" customHeight="1">
      <c r="F65" s="228"/>
      <c r="G65" s="228"/>
      <c r="H65" s="228"/>
      <c r="M65" s="228"/>
      <c r="N65" s="228"/>
      <c r="O65" s="228"/>
      <c r="T65" s="228"/>
      <c r="U65" s="228"/>
      <c r="V65" s="228"/>
      <c r="AA65" s="228"/>
      <c r="AB65" s="228"/>
      <c r="AC65" s="228"/>
      <c r="AH65" s="228"/>
      <c r="AI65" s="228"/>
      <c r="AJ65" s="228"/>
    </row>
    <row r="66" spans="6:36" ht="13.5" customHeight="1">
      <c r="F66" s="228"/>
      <c r="G66" s="228"/>
      <c r="H66" s="228"/>
      <c r="M66" s="228"/>
      <c r="N66" s="228"/>
      <c r="O66" s="228"/>
      <c r="T66" s="228"/>
      <c r="U66" s="228"/>
      <c r="V66" s="228"/>
      <c r="AA66" s="228"/>
      <c r="AB66" s="228"/>
      <c r="AC66" s="228"/>
      <c r="AH66" s="228"/>
      <c r="AI66" s="228"/>
      <c r="AJ66" s="228"/>
    </row>
    <row r="67" spans="6:36" ht="13.5" customHeight="1">
      <c r="F67" s="228"/>
      <c r="G67" s="228"/>
      <c r="H67" s="228"/>
      <c r="M67" s="228"/>
      <c r="N67" s="228"/>
      <c r="O67" s="228"/>
      <c r="T67" s="228"/>
      <c r="U67" s="228"/>
      <c r="V67" s="228"/>
      <c r="AA67" s="228"/>
      <c r="AB67" s="228"/>
      <c r="AC67" s="228"/>
      <c r="AH67" s="228"/>
      <c r="AI67" s="228"/>
      <c r="AJ67" s="228"/>
    </row>
    <row r="68" spans="6:36" ht="13.5" customHeight="1">
      <c r="F68" s="228"/>
      <c r="G68" s="228"/>
      <c r="H68" s="228"/>
      <c r="M68" s="228"/>
      <c r="N68" s="228"/>
      <c r="O68" s="228"/>
      <c r="T68" s="228"/>
      <c r="U68" s="228"/>
      <c r="V68" s="228"/>
      <c r="AA68" s="228"/>
      <c r="AB68" s="228"/>
      <c r="AC68" s="228"/>
      <c r="AH68" s="228"/>
      <c r="AI68" s="228"/>
      <c r="AJ68" s="228"/>
    </row>
    <row r="69" spans="6:36" ht="13.5" customHeight="1">
      <c r="F69" s="228"/>
      <c r="G69" s="228"/>
      <c r="H69" s="228"/>
      <c r="M69" s="228"/>
      <c r="N69" s="228"/>
      <c r="O69" s="228"/>
      <c r="T69" s="228"/>
      <c r="U69" s="228"/>
      <c r="V69" s="228"/>
      <c r="AA69" s="228"/>
      <c r="AB69" s="228"/>
      <c r="AC69" s="228"/>
      <c r="AH69" s="228"/>
      <c r="AI69" s="228"/>
      <c r="AJ69" s="228"/>
    </row>
    <row r="70" spans="6:36" ht="13.5" customHeight="1">
      <c r="F70" s="228"/>
      <c r="G70" s="228"/>
      <c r="H70" s="228"/>
      <c r="M70" s="228"/>
      <c r="N70" s="228"/>
      <c r="O70" s="228"/>
      <c r="T70" s="228"/>
      <c r="U70" s="228"/>
      <c r="V70" s="228"/>
      <c r="AA70" s="228"/>
      <c r="AB70" s="228"/>
      <c r="AC70" s="228"/>
      <c r="AH70" s="228"/>
      <c r="AI70" s="228"/>
      <c r="AJ70" s="228"/>
    </row>
    <row r="71" spans="6:36" ht="13.5" customHeight="1">
      <c r="F71" s="228"/>
      <c r="G71" s="228"/>
      <c r="H71" s="228"/>
      <c r="M71" s="228"/>
      <c r="N71" s="228"/>
      <c r="O71" s="228"/>
      <c r="T71" s="228"/>
      <c r="U71" s="228"/>
      <c r="V71" s="228"/>
      <c r="AA71" s="228"/>
      <c r="AB71" s="228"/>
      <c r="AC71" s="228"/>
      <c r="AH71" s="228"/>
      <c r="AI71" s="228"/>
      <c r="AJ71" s="228"/>
    </row>
    <row r="72" spans="6:36" ht="13.5" customHeight="1">
      <c r="F72" s="228"/>
      <c r="G72" s="228"/>
      <c r="H72" s="228"/>
      <c r="M72" s="228"/>
      <c r="N72" s="228"/>
      <c r="O72" s="228"/>
      <c r="T72" s="228"/>
      <c r="U72" s="228"/>
      <c r="V72" s="228"/>
      <c r="AA72" s="228"/>
      <c r="AB72" s="228"/>
      <c r="AC72" s="228"/>
      <c r="AH72" s="228"/>
      <c r="AI72" s="228"/>
      <c r="AJ72" s="228"/>
    </row>
    <row r="73" spans="6:36" ht="13.5" customHeight="1">
      <c r="F73" s="228"/>
      <c r="G73" s="228"/>
      <c r="H73" s="228"/>
      <c r="M73" s="228"/>
      <c r="N73" s="228"/>
      <c r="O73" s="228"/>
      <c r="T73" s="228"/>
      <c r="U73" s="228"/>
      <c r="V73" s="228"/>
      <c r="AA73" s="228"/>
      <c r="AB73" s="228"/>
      <c r="AC73" s="228"/>
      <c r="AH73" s="228"/>
      <c r="AI73" s="228"/>
      <c r="AJ73" s="228"/>
    </row>
    <row r="74" spans="6:36" ht="13.5" customHeight="1">
      <c r="F74" s="228"/>
      <c r="G74" s="228"/>
      <c r="H74" s="228"/>
      <c r="M74" s="228"/>
      <c r="N74" s="228"/>
      <c r="O74" s="228"/>
      <c r="T74" s="228"/>
      <c r="U74" s="228"/>
      <c r="V74" s="228"/>
      <c r="AA74" s="228"/>
      <c r="AB74" s="228"/>
      <c r="AC74" s="228"/>
      <c r="AH74" s="228"/>
      <c r="AI74" s="228"/>
      <c r="AJ74" s="228"/>
    </row>
    <row r="75" spans="6:36" ht="13.5" customHeight="1">
      <c r="F75" s="228"/>
      <c r="G75" s="228"/>
      <c r="H75" s="228"/>
      <c r="M75" s="228"/>
      <c r="N75" s="228"/>
      <c r="O75" s="228"/>
      <c r="T75" s="228"/>
      <c r="U75" s="228"/>
      <c r="V75" s="228"/>
      <c r="AA75" s="228"/>
      <c r="AB75" s="228"/>
      <c r="AC75" s="228"/>
      <c r="AH75" s="228"/>
      <c r="AI75" s="228"/>
      <c r="AJ75" s="228"/>
    </row>
    <row r="76" spans="6:36" ht="13.5" customHeight="1">
      <c r="F76" s="228"/>
      <c r="G76" s="228"/>
      <c r="H76" s="228"/>
      <c r="M76" s="228"/>
      <c r="N76" s="228"/>
      <c r="O76" s="228"/>
      <c r="T76" s="228"/>
      <c r="U76" s="228"/>
      <c r="V76" s="228"/>
      <c r="AA76" s="228"/>
      <c r="AB76" s="228"/>
      <c r="AC76" s="228"/>
      <c r="AH76" s="228"/>
      <c r="AI76" s="228"/>
      <c r="AJ76" s="228"/>
    </row>
    <row r="77" spans="6:36" ht="13.5" customHeight="1">
      <c r="F77" s="228"/>
      <c r="G77" s="228"/>
      <c r="H77" s="228"/>
      <c r="M77" s="228"/>
      <c r="N77" s="228"/>
      <c r="O77" s="228"/>
      <c r="T77" s="228"/>
      <c r="U77" s="228"/>
      <c r="V77" s="228"/>
      <c r="AA77" s="228"/>
      <c r="AB77" s="228"/>
      <c r="AC77" s="228"/>
      <c r="AH77" s="228"/>
      <c r="AI77" s="228"/>
      <c r="AJ77" s="228"/>
    </row>
    <row r="78" spans="6:36" ht="13.5" customHeight="1">
      <c r="F78" s="228"/>
      <c r="G78" s="228"/>
      <c r="H78" s="228"/>
      <c r="M78" s="228"/>
      <c r="N78" s="228"/>
      <c r="O78" s="228"/>
      <c r="T78" s="228"/>
      <c r="U78" s="228"/>
      <c r="V78" s="228"/>
      <c r="AA78" s="228"/>
      <c r="AB78" s="228"/>
      <c r="AC78" s="228"/>
      <c r="AH78" s="228"/>
      <c r="AI78" s="228"/>
      <c r="AJ78" s="228"/>
    </row>
    <row r="79" spans="6:36" ht="13.5" customHeight="1">
      <c r="F79" s="228"/>
      <c r="G79" s="228"/>
      <c r="H79" s="228"/>
      <c r="M79" s="228"/>
      <c r="N79" s="228"/>
      <c r="O79" s="228"/>
      <c r="T79" s="228"/>
      <c r="U79" s="228"/>
      <c r="V79" s="228"/>
      <c r="AA79" s="228"/>
      <c r="AB79" s="228"/>
      <c r="AC79" s="228"/>
      <c r="AH79" s="228"/>
      <c r="AI79" s="228"/>
      <c r="AJ79" s="228"/>
    </row>
    <row r="80" spans="6:36" ht="13.5" customHeight="1">
      <c r="F80" s="228"/>
      <c r="G80" s="228"/>
      <c r="H80" s="228"/>
      <c r="M80" s="228"/>
      <c r="N80" s="228"/>
      <c r="O80" s="228"/>
      <c r="T80" s="228"/>
      <c r="U80" s="228"/>
      <c r="V80" s="228"/>
      <c r="AA80" s="228"/>
      <c r="AB80" s="228"/>
      <c r="AC80" s="228"/>
      <c r="AH80" s="228"/>
      <c r="AI80" s="228"/>
      <c r="AJ80" s="228"/>
    </row>
    <row r="81" spans="6:36" ht="13.5" customHeight="1">
      <c r="F81" s="228"/>
      <c r="G81" s="228"/>
      <c r="H81" s="228"/>
      <c r="M81" s="228"/>
      <c r="N81" s="228"/>
      <c r="O81" s="228"/>
      <c r="T81" s="228"/>
      <c r="U81" s="228"/>
      <c r="V81" s="228"/>
      <c r="AA81" s="228"/>
      <c r="AB81" s="228"/>
      <c r="AC81" s="228"/>
      <c r="AH81" s="228"/>
      <c r="AI81" s="228"/>
      <c r="AJ81" s="228"/>
    </row>
    <row r="82" spans="6:36" ht="13.5" customHeight="1">
      <c r="F82" s="228"/>
      <c r="G82" s="228"/>
      <c r="H82" s="228"/>
      <c r="M82" s="228"/>
      <c r="N82" s="228"/>
      <c r="O82" s="228"/>
      <c r="T82" s="228"/>
      <c r="U82" s="228"/>
      <c r="V82" s="228"/>
      <c r="AA82" s="228"/>
      <c r="AB82" s="228"/>
      <c r="AC82" s="228"/>
      <c r="AH82" s="228"/>
      <c r="AI82" s="228"/>
      <c r="AJ82" s="228"/>
    </row>
    <row r="83" spans="6:36" ht="13.5" customHeight="1">
      <c r="F83" s="228"/>
      <c r="G83" s="228"/>
      <c r="H83" s="228"/>
      <c r="M83" s="228"/>
      <c r="N83" s="228"/>
      <c r="O83" s="228"/>
      <c r="T83" s="228"/>
      <c r="U83" s="228"/>
      <c r="V83" s="228"/>
      <c r="AA83" s="228"/>
      <c r="AB83" s="228"/>
      <c r="AC83" s="228"/>
      <c r="AH83" s="228"/>
      <c r="AI83" s="228"/>
      <c r="AJ83" s="228"/>
    </row>
    <row r="84" spans="6:36" ht="13.5" customHeight="1">
      <c r="F84" s="228"/>
      <c r="G84" s="228"/>
      <c r="H84" s="228"/>
      <c r="M84" s="228"/>
      <c r="N84" s="228"/>
      <c r="O84" s="228"/>
      <c r="T84" s="228"/>
      <c r="U84" s="228"/>
      <c r="V84" s="228"/>
      <c r="AA84" s="228"/>
      <c r="AB84" s="228"/>
      <c r="AC84" s="228"/>
      <c r="AH84" s="228"/>
      <c r="AI84" s="228"/>
      <c r="AJ84" s="228"/>
    </row>
    <row r="85" spans="6:36" ht="13.5" customHeight="1">
      <c r="F85" s="228"/>
      <c r="G85" s="228"/>
      <c r="H85" s="228"/>
      <c r="M85" s="228"/>
      <c r="N85" s="228"/>
      <c r="O85" s="228"/>
      <c r="T85" s="228"/>
      <c r="U85" s="228"/>
      <c r="V85" s="228"/>
      <c r="AA85" s="228"/>
      <c r="AB85" s="228"/>
      <c r="AC85" s="228"/>
      <c r="AH85" s="228"/>
      <c r="AI85" s="228"/>
      <c r="AJ85" s="228"/>
    </row>
    <row r="86" spans="6:36" ht="13.5" customHeight="1">
      <c r="F86" s="228"/>
      <c r="G86" s="228"/>
      <c r="H86" s="228"/>
      <c r="M86" s="228"/>
      <c r="N86" s="228"/>
      <c r="O86" s="228"/>
      <c r="T86" s="228"/>
      <c r="U86" s="228"/>
      <c r="V86" s="228"/>
      <c r="AA86" s="228"/>
      <c r="AB86" s="228"/>
      <c r="AC86" s="228"/>
      <c r="AH86" s="228"/>
      <c r="AI86" s="228"/>
      <c r="AJ86" s="228"/>
    </row>
    <row r="87" spans="6:36" ht="13.5" customHeight="1">
      <c r="F87" s="228"/>
      <c r="G87" s="228"/>
      <c r="H87" s="228"/>
      <c r="M87" s="228"/>
      <c r="N87" s="228"/>
      <c r="O87" s="228"/>
      <c r="T87" s="228"/>
      <c r="U87" s="228"/>
      <c r="V87" s="228"/>
      <c r="AA87" s="228"/>
      <c r="AB87" s="228"/>
      <c r="AC87" s="228"/>
      <c r="AH87" s="228"/>
      <c r="AI87" s="228"/>
      <c r="AJ87" s="228"/>
    </row>
    <row r="88" spans="6:36" ht="13.5" customHeight="1">
      <c r="F88" s="228"/>
      <c r="G88" s="228"/>
      <c r="H88" s="228"/>
      <c r="M88" s="228"/>
      <c r="N88" s="228"/>
      <c r="O88" s="228"/>
      <c r="T88" s="228"/>
      <c r="U88" s="228"/>
      <c r="V88" s="228"/>
      <c r="AA88" s="228"/>
      <c r="AB88" s="228"/>
      <c r="AC88" s="228"/>
      <c r="AH88" s="228"/>
      <c r="AI88" s="228"/>
      <c r="AJ88" s="228"/>
    </row>
    <row r="89" spans="6:36" ht="13.5" customHeight="1">
      <c r="F89" s="228"/>
      <c r="G89" s="228"/>
      <c r="H89" s="228"/>
      <c r="M89" s="228"/>
      <c r="N89" s="228"/>
      <c r="O89" s="228"/>
      <c r="T89" s="228"/>
      <c r="U89" s="228"/>
      <c r="V89" s="228"/>
      <c r="AA89" s="228"/>
      <c r="AB89" s="228"/>
      <c r="AC89" s="228"/>
      <c r="AH89" s="228"/>
      <c r="AI89" s="228"/>
      <c r="AJ89" s="228"/>
    </row>
    <row r="90" spans="6:36" ht="13.5" customHeight="1">
      <c r="F90" s="228"/>
      <c r="G90" s="228"/>
      <c r="H90" s="228"/>
      <c r="M90" s="228"/>
      <c r="N90" s="228"/>
      <c r="O90" s="228"/>
      <c r="T90" s="228"/>
      <c r="U90" s="228"/>
      <c r="V90" s="228"/>
      <c r="AA90" s="228"/>
      <c r="AB90" s="228"/>
      <c r="AC90" s="228"/>
      <c r="AH90" s="228"/>
      <c r="AI90" s="228"/>
      <c r="AJ90" s="228"/>
    </row>
    <row r="91" spans="6:36" ht="13.5" customHeight="1">
      <c r="F91" s="228"/>
      <c r="G91" s="228"/>
      <c r="H91" s="228"/>
      <c r="M91" s="228"/>
      <c r="N91" s="228"/>
      <c r="O91" s="228"/>
      <c r="T91" s="228"/>
      <c r="U91" s="228"/>
      <c r="V91" s="228"/>
      <c r="AA91" s="228"/>
      <c r="AB91" s="228"/>
      <c r="AC91" s="228"/>
      <c r="AH91" s="228"/>
      <c r="AI91" s="228"/>
      <c r="AJ91" s="228"/>
    </row>
    <row r="92" spans="6:36" ht="13.5" customHeight="1">
      <c r="F92" s="228"/>
      <c r="G92" s="228"/>
      <c r="H92" s="228"/>
      <c r="M92" s="228"/>
      <c r="N92" s="228"/>
      <c r="O92" s="228"/>
      <c r="T92" s="228"/>
      <c r="U92" s="228"/>
      <c r="V92" s="228"/>
      <c r="AA92" s="228"/>
      <c r="AB92" s="228"/>
      <c r="AC92" s="228"/>
      <c r="AH92" s="228"/>
      <c r="AI92" s="228"/>
      <c r="AJ92" s="228"/>
    </row>
    <row r="93" spans="6:36" ht="13.5" customHeight="1">
      <c r="F93" s="228"/>
      <c r="G93" s="228"/>
      <c r="H93" s="228"/>
      <c r="M93" s="228"/>
      <c r="N93" s="228"/>
      <c r="O93" s="228"/>
      <c r="T93" s="228"/>
      <c r="U93" s="228"/>
      <c r="V93" s="228"/>
      <c r="AA93" s="228"/>
      <c r="AB93" s="228"/>
      <c r="AC93" s="228"/>
      <c r="AH93" s="228"/>
      <c r="AI93" s="228"/>
      <c r="AJ93" s="228"/>
    </row>
    <row r="94" spans="6:36" ht="13.5" customHeight="1">
      <c r="F94" s="228"/>
      <c r="G94" s="228"/>
      <c r="H94" s="228"/>
      <c r="M94" s="228"/>
      <c r="N94" s="228"/>
      <c r="O94" s="228"/>
      <c r="T94" s="228"/>
      <c r="U94" s="228"/>
      <c r="V94" s="228"/>
      <c r="AA94" s="228"/>
      <c r="AB94" s="228"/>
      <c r="AC94" s="228"/>
      <c r="AH94" s="228"/>
      <c r="AI94" s="228"/>
      <c r="AJ94" s="228"/>
    </row>
    <row r="95" spans="6:36" ht="13.5" customHeight="1">
      <c r="F95" s="228"/>
      <c r="G95" s="228"/>
      <c r="H95" s="228"/>
      <c r="M95" s="228"/>
      <c r="N95" s="228"/>
      <c r="O95" s="228"/>
      <c r="T95" s="228"/>
      <c r="U95" s="228"/>
      <c r="V95" s="228"/>
      <c r="AA95" s="228"/>
      <c r="AB95" s="228"/>
      <c r="AC95" s="228"/>
      <c r="AH95" s="228"/>
      <c r="AI95" s="228"/>
      <c r="AJ95" s="228"/>
    </row>
    <row r="96" spans="6:36" ht="13.5" customHeight="1">
      <c r="F96" s="228"/>
      <c r="G96" s="228"/>
      <c r="H96" s="228"/>
      <c r="M96" s="228"/>
      <c r="N96" s="228"/>
      <c r="O96" s="228"/>
      <c r="T96" s="228"/>
      <c r="U96" s="228"/>
      <c r="V96" s="228"/>
      <c r="AA96" s="228"/>
      <c r="AB96" s="228"/>
      <c r="AC96" s="228"/>
      <c r="AH96" s="228"/>
      <c r="AI96" s="228"/>
      <c r="AJ96" s="228"/>
    </row>
    <row r="97" spans="6:36" ht="13.5" customHeight="1">
      <c r="F97" s="228"/>
      <c r="G97" s="228"/>
      <c r="H97" s="228"/>
      <c r="M97" s="228"/>
      <c r="N97" s="228"/>
      <c r="O97" s="228"/>
      <c r="T97" s="228"/>
      <c r="U97" s="228"/>
      <c r="V97" s="228"/>
      <c r="AA97" s="228"/>
      <c r="AB97" s="228"/>
      <c r="AC97" s="228"/>
      <c r="AH97" s="228"/>
      <c r="AI97" s="228"/>
      <c r="AJ97" s="228"/>
    </row>
    <row r="98" spans="6:36" ht="13.5" customHeight="1">
      <c r="F98" s="228"/>
      <c r="G98" s="228"/>
      <c r="H98" s="228"/>
      <c r="M98" s="228"/>
      <c r="N98" s="228"/>
      <c r="O98" s="228"/>
      <c r="T98" s="228"/>
      <c r="U98" s="228"/>
      <c r="V98" s="228"/>
      <c r="AA98" s="228"/>
      <c r="AB98" s="228"/>
      <c r="AC98" s="228"/>
      <c r="AH98" s="228"/>
      <c r="AI98" s="228"/>
      <c r="AJ98" s="228"/>
    </row>
    <row r="99" spans="6:36" ht="13.5" customHeight="1">
      <c r="F99" s="228"/>
      <c r="G99" s="228"/>
      <c r="H99" s="228"/>
      <c r="M99" s="228"/>
      <c r="N99" s="228"/>
      <c r="O99" s="228"/>
      <c r="T99" s="228"/>
      <c r="U99" s="228"/>
      <c r="V99" s="228"/>
      <c r="AA99" s="228"/>
      <c r="AB99" s="228"/>
      <c r="AC99" s="228"/>
      <c r="AH99" s="228"/>
      <c r="AI99" s="228"/>
      <c r="AJ99" s="228"/>
    </row>
    <row r="100" spans="6:36" ht="13.5" customHeight="1">
      <c r="F100" s="228"/>
      <c r="G100" s="228"/>
      <c r="H100" s="228"/>
      <c r="M100" s="228"/>
      <c r="N100" s="228"/>
      <c r="O100" s="228"/>
      <c r="T100" s="228"/>
      <c r="U100" s="228"/>
      <c r="V100" s="228"/>
      <c r="AA100" s="228"/>
      <c r="AB100" s="228"/>
      <c r="AC100" s="228"/>
      <c r="AH100" s="228"/>
      <c r="AI100" s="228"/>
      <c r="AJ100" s="228"/>
    </row>
    <row r="101" spans="6:36" ht="13.5" customHeight="1">
      <c r="F101" s="228"/>
      <c r="G101" s="228"/>
      <c r="H101" s="228"/>
      <c r="M101" s="228"/>
      <c r="N101" s="228"/>
      <c r="O101" s="228"/>
      <c r="T101" s="228"/>
      <c r="U101" s="228"/>
      <c r="V101" s="228"/>
      <c r="AA101" s="228"/>
      <c r="AB101" s="228"/>
      <c r="AC101" s="228"/>
      <c r="AH101" s="228"/>
      <c r="AI101" s="228"/>
      <c r="AJ101" s="228"/>
    </row>
    <row r="102" spans="6:36" ht="13.5" customHeight="1">
      <c r="F102" s="228"/>
      <c r="G102" s="228"/>
      <c r="H102" s="228"/>
      <c r="M102" s="228"/>
      <c r="N102" s="228"/>
      <c r="O102" s="228"/>
      <c r="T102" s="228"/>
      <c r="U102" s="228"/>
      <c r="V102" s="228"/>
      <c r="AA102" s="228"/>
      <c r="AB102" s="228"/>
      <c r="AC102" s="228"/>
      <c r="AH102" s="228"/>
      <c r="AI102" s="228"/>
      <c r="AJ102" s="228"/>
    </row>
    <row r="103" spans="6:36" ht="13.5" customHeight="1">
      <c r="F103" s="228"/>
      <c r="G103" s="228"/>
      <c r="H103" s="228"/>
      <c r="M103" s="228"/>
      <c r="N103" s="228"/>
      <c r="O103" s="228"/>
      <c r="T103" s="228"/>
      <c r="U103" s="228"/>
      <c r="V103" s="228"/>
      <c r="AA103" s="228"/>
      <c r="AB103" s="228"/>
      <c r="AC103" s="228"/>
      <c r="AH103" s="228"/>
      <c r="AI103" s="228"/>
      <c r="AJ103" s="228"/>
    </row>
    <row r="104" spans="6:36" ht="13.5" customHeight="1">
      <c r="F104" s="228"/>
      <c r="G104" s="228"/>
      <c r="H104" s="228"/>
      <c r="M104" s="228"/>
      <c r="N104" s="228"/>
      <c r="O104" s="228"/>
      <c r="T104" s="228"/>
      <c r="U104" s="228"/>
      <c r="V104" s="228"/>
      <c r="AA104" s="228"/>
      <c r="AB104" s="228"/>
      <c r="AC104" s="228"/>
      <c r="AH104" s="228"/>
      <c r="AI104" s="228"/>
      <c r="AJ104" s="228"/>
    </row>
    <row r="105" spans="6:36" ht="13.5" customHeight="1">
      <c r="F105" s="228"/>
      <c r="G105" s="228"/>
      <c r="H105" s="228"/>
      <c r="M105" s="228"/>
      <c r="N105" s="228"/>
      <c r="O105" s="228"/>
      <c r="T105" s="228"/>
      <c r="U105" s="228"/>
      <c r="V105" s="228"/>
      <c r="AA105" s="228"/>
      <c r="AB105" s="228"/>
      <c r="AC105" s="228"/>
      <c r="AH105" s="228"/>
      <c r="AI105" s="228"/>
      <c r="AJ105" s="228"/>
    </row>
    <row r="106" spans="6:36" ht="13.5" customHeight="1">
      <c r="F106" s="228"/>
      <c r="G106" s="228"/>
      <c r="H106" s="228"/>
      <c r="M106" s="228"/>
      <c r="N106" s="228"/>
      <c r="O106" s="228"/>
      <c r="T106" s="228"/>
      <c r="U106" s="228"/>
      <c r="V106" s="228"/>
      <c r="AA106" s="228"/>
      <c r="AB106" s="228"/>
      <c r="AC106" s="228"/>
      <c r="AH106" s="228"/>
      <c r="AI106" s="228"/>
      <c r="AJ106" s="228"/>
    </row>
    <row r="107" spans="6:36" ht="13.5" customHeight="1">
      <c r="F107" s="228"/>
      <c r="G107" s="228"/>
      <c r="H107" s="228"/>
      <c r="M107" s="228"/>
      <c r="N107" s="228"/>
      <c r="O107" s="228"/>
      <c r="T107" s="228"/>
      <c r="U107" s="228"/>
      <c r="V107" s="228"/>
      <c r="AA107" s="228"/>
      <c r="AB107" s="228"/>
      <c r="AC107" s="228"/>
      <c r="AH107" s="228"/>
      <c r="AI107" s="228"/>
      <c r="AJ107" s="228"/>
    </row>
    <row r="108" spans="6:36" ht="13.5" customHeight="1">
      <c r="F108" s="228"/>
      <c r="G108" s="228"/>
      <c r="H108" s="228"/>
      <c r="M108" s="228"/>
      <c r="N108" s="228"/>
      <c r="O108" s="228"/>
      <c r="T108" s="228"/>
      <c r="U108" s="228"/>
      <c r="V108" s="228"/>
      <c r="AA108" s="228"/>
      <c r="AB108" s="228"/>
      <c r="AC108" s="228"/>
      <c r="AH108" s="228"/>
      <c r="AI108" s="228"/>
      <c r="AJ108" s="228"/>
    </row>
    <row r="109" spans="6:36" ht="13.5" customHeight="1">
      <c r="F109" s="228"/>
      <c r="G109" s="228"/>
      <c r="H109" s="228"/>
      <c r="M109" s="228"/>
      <c r="N109" s="228"/>
      <c r="O109" s="228"/>
      <c r="T109" s="228"/>
      <c r="U109" s="228"/>
      <c r="V109" s="228"/>
      <c r="AA109" s="228"/>
      <c r="AB109" s="228"/>
      <c r="AC109" s="228"/>
      <c r="AH109" s="228"/>
      <c r="AI109" s="228"/>
      <c r="AJ109" s="228"/>
    </row>
    <row r="110" spans="6:36" ht="13.5" customHeight="1">
      <c r="F110" s="228"/>
      <c r="G110" s="228"/>
      <c r="H110" s="228"/>
      <c r="M110" s="228"/>
      <c r="N110" s="228"/>
      <c r="O110" s="228"/>
      <c r="T110" s="228"/>
      <c r="U110" s="228"/>
      <c r="V110" s="228"/>
      <c r="AA110" s="228"/>
      <c r="AB110" s="228"/>
      <c r="AC110" s="228"/>
      <c r="AH110" s="228"/>
      <c r="AI110" s="228"/>
      <c r="AJ110" s="228"/>
    </row>
    <row r="111" spans="6:36" ht="13.5" customHeight="1">
      <c r="F111" s="228"/>
      <c r="G111" s="228"/>
      <c r="H111" s="228"/>
      <c r="M111" s="228"/>
      <c r="N111" s="228"/>
      <c r="O111" s="228"/>
      <c r="T111" s="228"/>
      <c r="U111" s="228"/>
      <c r="V111" s="228"/>
      <c r="AA111" s="228"/>
      <c r="AB111" s="228"/>
      <c r="AC111" s="228"/>
      <c r="AH111" s="228"/>
      <c r="AI111" s="228"/>
      <c r="AJ111" s="228"/>
    </row>
    <row r="112" spans="6:36" ht="13.5" customHeight="1">
      <c r="F112" s="228"/>
      <c r="G112" s="228"/>
      <c r="H112" s="228"/>
      <c r="M112" s="228"/>
      <c r="N112" s="228"/>
      <c r="O112" s="228"/>
      <c r="T112" s="228"/>
      <c r="U112" s="228"/>
      <c r="V112" s="228"/>
      <c r="AA112" s="228"/>
      <c r="AB112" s="228"/>
      <c r="AC112" s="228"/>
      <c r="AH112" s="228"/>
      <c r="AI112" s="228"/>
      <c r="AJ112" s="228"/>
    </row>
    <row r="113" spans="6:36" ht="13.5" customHeight="1">
      <c r="F113" s="228"/>
      <c r="G113" s="228"/>
      <c r="H113" s="228"/>
      <c r="M113" s="228"/>
      <c r="N113" s="228"/>
      <c r="O113" s="228"/>
      <c r="T113" s="228"/>
      <c r="U113" s="228"/>
      <c r="V113" s="228"/>
      <c r="AA113" s="228"/>
      <c r="AB113" s="228"/>
      <c r="AC113" s="228"/>
      <c r="AH113" s="228"/>
      <c r="AI113" s="228"/>
      <c r="AJ113" s="228"/>
    </row>
    <row r="114" spans="6:36" ht="13.5" customHeight="1">
      <c r="F114" s="228"/>
      <c r="G114" s="228"/>
      <c r="H114" s="228"/>
      <c r="M114" s="228"/>
      <c r="N114" s="228"/>
      <c r="O114" s="228"/>
      <c r="T114" s="228"/>
      <c r="U114" s="228"/>
      <c r="V114" s="228"/>
      <c r="AA114" s="228"/>
      <c r="AB114" s="228"/>
      <c r="AC114" s="228"/>
      <c r="AH114" s="228"/>
      <c r="AI114" s="228"/>
      <c r="AJ114" s="228"/>
    </row>
    <row r="115" spans="6:36" ht="13.5" customHeight="1">
      <c r="F115" s="228"/>
      <c r="G115" s="228"/>
      <c r="H115" s="228"/>
      <c r="M115" s="228"/>
      <c r="N115" s="228"/>
      <c r="O115" s="228"/>
      <c r="T115" s="228"/>
      <c r="U115" s="228"/>
      <c r="V115" s="228"/>
      <c r="AA115" s="228"/>
      <c r="AB115" s="228"/>
      <c r="AC115" s="228"/>
      <c r="AH115" s="228"/>
      <c r="AI115" s="228"/>
      <c r="AJ115" s="228"/>
    </row>
    <row r="116" spans="6:36" ht="13.5" customHeight="1">
      <c r="F116" s="228"/>
      <c r="G116" s="228"/>
      <c r="H116" s="228"/>
      <c r="M116" s="228"/>
      <c r="N116" s="228"/>
      <c r="O116" s="228"/>
      <c r="T116" s="228"/>
      <c r="U116" s="228"/>
      <c r="V116" s="228"/>
      <c r="AA116" s="228"/>
      <c r="AB116" s="228"/>
      <c r="AC116" s="228"/>
      <c r="AH116" s="228"/>
      <c r="AI116" s="228"/>
      <c r="AJ116" s="228"/>
    </row>
    <row r="117" spans="6:36" ht="13.5" customHeight="1">
      <c r="F117" s="228"/>
      <c r="G117" s="228"/>
      <c r="H117" s="228"/>
      <c r="M117" s="228"/>
      <c r="N117" s="228"/>
      <c r="O117" s="228"/>
      <c r="T117" s="228"/>
      <c r="U117" s="228"/>
      <c r="V117" s="228"/>
      <c r="AA117" s="228"/>
      <c r="AB117" s="228"/>
      <c r="AC117" s="228"/>
      <c r="AH117" s="228"/>
      <c r="AI117" s="228"/>
      <c r="AJ117" s="228"/>
    </row>
    <row r="118" spans="6:36" ht="13.5" customHeight="1">
      <c r="F118" s="228"/>
      <c r="G118" s="228"/>
      <c r="H118" s="228"/>
      <c r="M118" s="228"/>
      <c r="N118" s="228"/>
      <c r="O118" s="228"/>
      <c r="T118" s="228"/>
      <c r="U118" s="228"/>
      <c r="V118" s="228"/>
      <c r="AA118" s="228"/>
      <c r="AB118" s="228"/>
      <c r="AC118" s="228"/>
      <c r="AH118" s="228"/>
      <c r="AI118" s="228"/>
      <c r="AJ118" s="228"/>
    </row>
    <row r="119" spans="6:36" ht="13.5" customHeight="1">
      <c r="F119" s="228"/>
      <c r="G119" s="228"/>
      <c r="H119" s="228"/>
      <c r="M119" s="228"/>
      <c r="N119" s="228"/>
      <c r="O119" s="228"/>
      <c r="T119" s="228"/>
      <c r="U119" s="228"/>
      <c r="V119" s="228"/>
      <c r="AA119" s="228"/>
      <c r="AB119" s="228"/>
      <c r="AC119" s="228"/>
      <c r="AH119" s="228"/>
      <c r="AI119" s="228"/>
      <c r="AJ119" s="228"/>
    </row>
    <row r="120" spans="6:36" ht="13.5" customHeight="1">
      <c r="F120" s="228"/>
      <c r="G120" s="228"/>
      <c r="H120" s="228"/>
      <c r="M120" s="228"/>
      <c r="N120" s="228"/>
      <c r="O120" s="228"/>
      <c r="T120" s="228"/>
      <c r="U120" s="228"/>
      <c r="V120" s="228"/>
      <c r="AA120" s="228"/>
      <c r="AB120" s="228"/>
      <c r="AC120" s="228"/>
      <c r="AH120" s="228"/>
      <c r="AI120" s="228"/>
      <c r="AJ120" s="228"/>
    </row>
    <row r="121" spans="6:36" ht="13.5" customHeight="1">
      <c r="F121" s="228"/>
      <c r="G121" s="228"/>
      <c r="H121" s="228"/>
      <c r="M121" s="228"/>
      <c r="N121" s="228"/>
      <c r="O121" s="228"/>
      <c r="T121" s="228"/>
      <c r="U121" s="228"/>
      <c r="V121" s="228"/>
      <c r="AA121" s="228"/>
      <c r="AB121" s="228"/>
      <c r="AC121" s="228"/>
      <c r="AH121" s="228"/>
      <c r="AI121" s="228"/>
      <c r="AJ121" s="228"/>
    </row>
    <row r="122" spans="6:36" ht="13.5" customHeight="1">
      <c r="F122" s="228"/>
      <c r="G122" s="228"/>
      <c r="H122" s="228"/>
      <c r="M122" s="228"/>
      <c r="N122" s="228"/>
      <c r="O122" s="228"/>
      <c r="T122" s="228"/>
      <c r="U122" s="228"/>
      <c r="V122" s="228"/>
      <c r="AA122" s="228"/>
      <c r="AB122" s="228"/>
      <c r="AC122" s="228"/>
      <c r="AH122" s="228"/>
      <c r="AI122" s="228"/>
      <c r="AJ122" s="228"/>
    </row>
    <row r="123" spans="6:36" ht="13.5" customHeight="1">
      <c r="F123" s="228"/>
      <c r="G123" s="228"/>
      <c r="H123" s="228"/>
      <c r="M123" s="228"/>
      <c r="N123" s="228"/>
      <c r="O123" s="228"/>
      <c r="T123" s="228"/>
      <c r="U123" s="228"/>
      <c r="V123" s="228"/>
      <c r="AA123" s="228"/>
      <c r="AB123" s="228"/>
      <c r="AC123" s="228"/>
      <c r="AH123" s="228"/>
      <c r="AI123" s="228"/>
      <c r="AJ123" s="228"/>
    </row>
    <row r="124" spans="6:36" ht="13.5" customHeight="1">
      <c r="F124" s="228"/>
      <c r="G124" s="228"/>
      <c r="H124" s="228"/>
      <c r="M124" s="228"/>
      <c r="N124" s="228"/>
      <c r="O124" s="228"/>
      <c r="T124" s="228"/>
      <c r="U124" s="228"/>
      <c r="V124" s="228"/>
      <c r="AA124" s="228"/>
      <c r="AB124" s="228"/>
      <c r="AC124" s="228"/>
      <c r="AH124" s="228"/>
      <c r="AI124" s="228"/>
      <c r="AJ124" s="228"/>
    </row>
    <row r="125" spans="6:36" ht="13.5" customHeight="1">
      <c r="F125" s="228"/>
      <c r="G125" s="228"/>
      <c r="H125" s="228"/>
      <c r="M125" s="228"/>
      <c r="N125" s="228"/>
      <c r="O125" s="228"/>
      <c r="T125" s="228"/>
      <c r="U125" s="228"/>
      <c r="V125" s="228"/>
      <c r="AA125" s="228"/>
      <c r="AB125" s="228"/>
      <c r="AC125" s="228"/>
      <c r="AH125" s="228"/>
      <c r="AI125" s="228"/>
      <c r="AJ125" s="228"/>
    </row>
    <row r="126" spans="6:36" ht="13.5" customHeight="1">
      <c r="F126" s="228"/>
      <c r="G126" s="228"/>
      <c r="H126" s="228"/>
      <c r="M126" s="228"/>
      <c r="N126" s="228"/>
      <c r="O126" s="228"/>
      <c r="T126" s="228"/>
      <c r="U126" s="228"/>
      <c r="V126" s="228"/>
      <c r="AA126" s="228"/>
      <c r="AB126" s="228"/>
      <c r="AC126" s="228"/>
      <c r="AH126" s="228"/>
      <c r="AI126" s="228"/>
      <c r="AJ126" s="228"/>
    </row>
    <row r="127" spans="6:36" ht="13.5" customHeight="1">
      <c r="F127" s="228"/>
      <c r="G127" s="228"/>
      <c r="H127" s="228"/>
      <c r="M127" s="228"/>
      <c r="N127" s="228"/>
      <c r="O127" s="228"/>
      <c r="T127" s="228"/>
      <c r="U127" s="228"/>
      <c r="V127" s="228"/>
      <c r="AA127" s="228"/>
      <c r="AB127" s="228"/>
      <c r="AC127" s="228"/>
      <c r="AH127" s="228"/>
      <c r="AI127" s="228"/>
      <c r="AJ127" s="228"/>
    </row>
    <row r="128" spans="6:36" ht="13.5" customHeight="1">
      <c r="F128" s="228"/>
      <c r="G128" s="228"/>
      <c r="H128" s="228"/>
      <c r="M128" s="228"/>
      <c r="N128" s="228"/>
      <c r="O128" s="228"/>
      <c r="T128" s="228"/>
      <c r="U128" s="228"/>
      <c r="V128" s="228"/>
      <c r="AA128" s="228"/>
      <c r="AB128" s="228"/>
      <c r="AC128" s="228"/>
      <c r="AH128" s="228"/>
      <c r="AI128" s="228"/>
      <c r="AJ128" s="228"/>
    </row>
    <row r="129" spans="6:36" ht="13.5" customHeight="1">
      <c r="F129" s="228"/>
      <c r="G129" s="228"/>
      <c r="H129" s="228"/>
      <c r="M129" s="228"/>
      <c r="N129" s="228"/>
      <c r="O129" s="228"/>
      <c r="T129" s="228"/>
      <c r="U129" s="228"/>
      <c r="V129" s="228"/>
      <c r="AA129" s="228"/>
      <c r="AB129" s="228"/>
      <c r="AC129" s="228"/>
      <c r="AH129" s="228"/>
      <c r="AI129" s="228"/>
      <c r="AJ129" s="228"/>
    </row>
    <row r="130" spans="6:36" ht="13.5" customHeight="1">
      <c r="F130" s="228"/>
      <c r="G130" s="228"/>
      <c r="H130" s="228"/>
      <c r="M130" s="228"/>
      <c r="N130" s="228"/>
      <c r="O130" s="228"/>
      <c r="T130" s="228"/>
      <c r="U130" s="228"/>
      <c r="V130" s="228"/>
      <c r="AA130" s="228"/>
      <c r="AB130" s="228"/>
      <c r="AC130" s="228"/>
      <c r="AH130" s="228"/>
      <c r="AI130" s="228"/>
      <c r="AJ130" s="228"/>
    </row>
    <row r="131" spans="6:36" ht="13.5" customHeight="1">
      <c r="F131" s="228"/>
      <c r="G131" s="228"/>
      <c r="H131" s="228"/>
      <c r="M131" s="228"/>
      <c r="N131" s="228"/>
      <c r="O131" s="228"/>
      <c r="T131" s="228"/>
      <c r="U131" s="228"/>
      <c r="V131" s="228"/>
      <c r="AA131" s="228"/>
      <c r="AB131" s="228"/>
      <c r="AC131" s="228"/>
      <c r="AH131" s="228"/>
      <c r="AI131" s="228"/>
      <c r="AJ131" s="228"/>
    </row>
    <row r="132" spans="6:36" ht="13.5" customHeight="1">
      <c r="F132" s="228"/>
      <c r="G132" s="228"/>
      <c r="H132" s="228"/>
      <c r="M132" s="228"/>
      <c r="N132" s="228"/>
      <c r="O132" s="228"/>
      <c r="T132" s="228"/>
      <c r="U132" s="228"/>
      <c r="V132" s="228"/>
      <c r="AA132" s="228"/>
      <c r="AB132" s="228"/>
      <c r="AC132" s="228"/>
      <c r="AH132" s="228"/>
      <c r="AI132" s="228"/>
      <c r="AJ132" s="228"/>
    </row>
    <row r="133" spans="6:36" ht="13.5" customHeight="1">
      <c r="F133" s="228"/>
      <c r="G133" s="228"/>
      <c r="H133" s="228"/>
      <c r="M133" s="228"/>
      <c r="N133" s="228"/>
      <c r="O133" s="228"/>
      <c r="T133" s="228"/>
      <c r="U133" s="228"/>
      <c r="V133" s="228"/>
      <c r="AA133" s="228"/>
      <c r="AB133" s="228"/>
      <c r="AC133" s="228"/>
      <c r="AH133" s="228"/>
      <c r="AI133" s="228"/>
      <c r="AJ133" s="228"/>
    </row>
    <row r="134" spans="6:36" ht="13.5" customHeight="1">
      <c r="F134" s="228"/>
      <c r="G134" s="228"/>
      <c r="H134" s="228"/>
      <c r="M134" s="228"/>
      <c r="N134" s="228"/>
      <c r="O134" s="228"/>
      <c r="T134" s="228"/>
      <c r="U134" s="228"/>
      <c r="V134" s="228"/>
      <c r="AA134" s="228"/>
      <c r="AB134" s="228"/>
      <c r="AC134" s="228"/>
      <c r="AH134" s="228"/>
      <c r="AI134" s="228"/>
      <c r="AJ134" s="228"/>
    </row>
    <row r="135" spans="6:36" ht="13.5" customHeight="1">
      <c r="F135" s="228"/>
      <c r="G135" s="228"/>
      <c r="H135" s="228"/>
      <c r="M135" s="228"/>
      <c r="N135" s="228"/>
      <c r="O135" s="228"/>
      <c r="T135" s="228"/>
      <c r="U135" s="228"/>
      <c r="V135" s="228"/>
      <c r="AA135" s="228"/>
      <c r="AB135" s="228"/>
      <c r="AC135" s="228"/>
      <c r="AH135" s="228"/>
      <c r="AI135" s="228"/>
      <c r="AJ135" s="228"/>
    </row>
    <row r="136" spans="6:36" ht="13.5" customHeight="1">
      <c r="F136" s="228"/>
      <c r="G136" s="228"/>
      <c r="H136" s="228"/>
      <c r="M136" s="228"/>
      <c r="N136" s="228"/>
      <c r="O136" s="228"/>
      <c r="T136" s="228"/>
      <c r="U136" s="228"/>
      <c r="V136" s="228"/>
      <c r="AA136" s="228"/>
      <c r="AB136" s="228"/>
      <c r="AC136" s="228"/>
      <c r="AH136" s="228"/>
      <c r="AI136" s="228"/>
      <c r="AJ136" s="228"/>
    </row>
    <row r="137" spans="6:36" ht="13.5" customHeight="1">
      <c r="F137" s="228"/>
      <c r="G137" s="228"/>
      <c r="H137" s="228"/>
      <c r="M137" s="228"/>
      <c r="N137" s="228"/>
      <c r="O137" s="228"/>
      <c r="T137" s="228"/>
      <c r="U137" s="228"/>
      <c r="V137" s="228"/>
      <c r="AA137" s="228"/>
      <c r="AB137" s="228"/>
      <c r="AC137" s="228"/>
      <c r="AH137" s="228"/>
      <c r="AI137" s="228"/>
      <c r="AJ137" s="228"/>
    </row>
    <row r="138" spans="6:36" ht="13.5" customHeight="1">
      <c r="F138" s="228"/>
      <c r="G138" s="228"/>
      <c r="H138" s="228"/>
      <c r="M138" s="228"/>
      <c r="N138" s="228"/>
      <c r="O138" s="228"/>
      <c r="T138" s="228"/>
      <c r="U138" s="228"/>
      <c r="V138" s="228"/>
      <c r="AA138" s="228"/>
      <c r="AB138" s="228"/>
      <c r="AC138" s="228"/>
      <c r="AH138" s="228"/>
      <c r="AI138" s="228"/>
      <c r="AJ138" s="228"/>
    </row>
    <row r="139" spans="6:36" ht="13.5" customHeight="1">
      <c r="F139" s="228"/>
      <c r="G139" s="228"/>
      <c r="H139" s="228"/>
      <c r="M139" s="228"/>
      <c r="N139" s="228"/>
      <c r="O139" s="228"/>
      <c r="T139" s="228"/>
      <c r="U139" s="228"/>
      <c r="V139" s="228"/>
      <c r="AA139" s="228"/>
      <c r="AB139" s="228"/>
      <c r="AC139" s="228"/>
      <c r="AH139" s="228"/>
      <c r="AI139" s="228"/>
      <c r="AJ139" s="228"/>
    </row>
    <row r="140" spans="6:36" ht="13.5" customHeight="1">
      <c r="F140" s="228"/>
      <c r="G140" s="228"/>
      <c r="H140" s="228"/>
      <c r="M140" s="228"/>
      <c r="N140" s="228"/>
      <c r="O140" s="228"/>
      <c r="T140" s="228"/>
      <c r="U140" s="228"/>
      <c r="V140" s="228"/>
      <c r="AA140" s="228"/>
      <c r="AB140" s="228"/>
      <c r="AC140" s="228"/>
      <c r="AH140" s="228"/>
      <c r="AI140" s="228"/>
      <c r="AJ140" s="228"/>
    </row>
    <row r="141" spans="6:36" ht="13.5" customHeight="1">
      <c r="F141" s="228"/>
      <c r="G141" s="228"/>
      <c r="H141" s="228"/>
      <c r="M141" s="228"/>
      <c r="N141" s="228"/>
      <c r="O141" s="228"/>
      <c r="T141" s="228"/>
      <c r="U141" s="228"/>
      <c r="V141" s="228"/>
      <c r="AA141" s="228"/>
      <c r="AB141" s="228"/>
      <c r="AC141" s="228"/>
      <c r="AH141" s="228"/>
      <c r="AI141" s="228"/>
      <c r="AJ141" s="228"/>
    </row>
    <row r="142" spans="6:36" ht="13.5" customHeight="1">
      <c r="F142" s="228"/>
      <c r="G142" s="228"/>
      <c r="H142" s="228"/>
      <c r="M142" s="228"/>
      <c r="N142" s="228"/>
      <c r="O142" s="228"/>
      <c r="T142" s="228"/>
      <c r="U142" s="228"/>
      <c r="V142" s="228"/>
      <c r="AA142" s="228"/>
      <c r="AB142" s="228"/>
      <c r="AC142" s="228"/>
      <c r="AH142" s="228"/>
      <c r="AI142" s="228"/>
      <c r="AJ142" s="228"/>
    </row>
    <row r="143" spans="6:36" ht="13.5" customHeight="1">
      <c r="F143" s="228"/>
      <c r="G143" s="228"/>
      <c r="H143" s="228"/>
      <c r="M143" s="228"/>
      <c r="N143" s="228"/>
      <c r="O143" s="228"/>
      <c r="T143" s="228"/>
      <c r="U143" s="228"/>
      <c r="V143" s="228"/>
      <c r="AA143" s="228"/>
      <c r="AB143" s="228"/>
      <c r="AC143" s="228"/>
      <c r="AH143" s="228"/>
      <c r="AI143" s="228"/>
      <c r="AJ143" s="228"/>
    </row>
    <row r="144" spans="6:36" ht="13.5" customHeight="1">
      <c r="F144" s="228"/>
      <c r="G144" s="228"/>
      <c r="H144" s="228"/>
      <c r="M144" s="228"/>
      <c r="N144" s="228"/>
      <c r="O144" s="228"/>
      <c r="T144" s="228"/>
      <c r="U144" s="228"/>
      <c r="V144" s="228"/>
      <c r="AA144" s="228"/>
      <c r="AB144" s="228"/>
      <c r="AC144" s="228"/>
      <c r="AH144" s="228"/>
      <c r="AI144" s="228"/>
      <c r="AJ144" s="228"/>
    </row>
    <row r="145" spans="6:36" ht="13.5" customHeight="1">
      <c r="F145" s="228"/>
      <c r="G145" s="228"/>
      <c r="H145" s="228"/>
      <c r="M145" s="228"/>
      <c r="N145" s="228"/>
      <c r="O145" s="228"/>
      <c r="T145" s="228"/>
      <c r="U145" s="228"/>
      <c r="V145" s="228"/>
      <c r="AA145" s="228"/>
      <c r="AB145" s="228"/>
      <c r="AC145" s="228"/>
      <c r="AH145" s="228"/>
      <c r="AI145" s="228"/>
      <c r="AJ145" s="228"/>
    </row>
    <row r="146" spans="6:36" ht="13.5" customHeight="1">
      <c r="F146" s="228"/>
      <c r="G146" s="228"/>
      <c r="H146" s="228"/>
      <c r="M146" s="228"/>
      <c r="N146" s="228"/>
      <c r="O146" s="228"/>
      <c r="T146" s="228"/>
      <c r="U146" s="228"/>
      <c r="V146" s="228"/>
      <c r="AA146" s="228"/>
      <c r="AB146" s="228"/>
      <c r="AC146" s="228"/>
      <c r="AH146" s="228"/>
      <c r="AI146" s="228"/>
      <c r="AJ146" s="228"/>
    </row>
    <row r="147" spans="6:36" ht="13.5" customHeight="1">
      <c r="F147" s="228"/>
      <c r="G147" s="228"/>
      <c r="H147" s="228"/>
      <c r="M147" s="228"/>
      <c r="N147" s="228"/>
      <c r="O147" s="228"/>
      <c r="T147" s="228"/>
      <c r="U147" s="228"/>
      <c r="V147" s="228"/>
      <c r="AA147" s="228"/>
      <c r="AB147" s="228"/>
      <c r="AC147" s="228"/>
      <c r="AH147" s="228"/>
      <c r="AI147" s="228"/>
      <c r="AJ147" s="228"/>
    </row>
    <row r="148" spans="6:36" ht="13.5" customHeight="1">
      <c r="F148" s="228"/>
      <c r="G148" s="228"/>
      <c r="H148" s="228"/>
      <c r="M148" s="228"/>
      <c r="N148" s="228"/>
      <c r="O148" s="228"/>
      <c r="T148" s="228"/>
      <c r="U148" s="228"/>
      <c r="V148" s="228"/>
      <c r="AA148" s="228"/>
      <c r="AB148" s="228"/>
      <c r="AC148" s="228"/>
      <c r="AH148" s="228"/>
      <c r="AI148" s="228"/>
      <c r="AJ148" s="228"/>
    </row>
    <row r="149" spans="6:36" ht="13.5" customHeight="1">
      <c r="F149" s="228"/>
      <c r="G149" s="228"/>
      <c r="H149" s="228"/>
      <c r="M149" s="228"/>
      <c r="N149" s="228"/>
      <c r="O149" s="228"/>
      <c r="T149" s="228"/>
      <c r="U149" s="228"/>
      <c r="V149" s="228"/>
      <c r="AA149" s="228"/>
      <c r="AB149" s="228"/>
      <c r="AC149" s="228"/>
      <c r="AH149" s="228"/>
      <c r="AI149" s="228"/>
      <c r="AJ149" s="228"/>
    </row>
    <row r="150" spans="6:36" ht="13.5" customHeight="1">
      <c r="F150" s="228"/>
      <c r="G150" s="228"/>
      <c r="H150" s="228"/>
      <c r="M150" s="228"/>
      <c r="N150" s="228"/>
      <c r="O150" s="228"/>
      <c r="T150" s="228"/>
      <c r="U150" s="228"/>
      <c r="V150" s="228"/>
      <c r="AA150" s="228"/>
      <c r="AB150" s="228"/>
      <c r="AC150" s="228"/>
      <c r="AH150" s="228"/>
      <c r="AI150" s="228"/>
      <c r="AJ150" s="228"/>
    </row>
    <row r="151" spans="6:36" ht="13.5" customHeight="1">
      <c r="F151" s="228"/>
      <c r="G151" s="228"/>
      <c r="H151" s="228"/>
      <c r="M151" s="228"/>
      <c r="N151" s="228"/>
      <c r="O151" s="228"/>
      <c r="T151" s="228"/>
      <c r="U151" s="228"/>
      <c r="V151" s="228"/>
      <c r="AA151" s="228"/>
      <c r="AB151" s="228"/>
      <c r="AC151" s="228"/>
      <c r="AH151" s="228"/>
      <c r="AI151" s="228"/>
      <c r="AJ151" s="228"/>
    </row>
    <row r="152" spans="6:36" ht="13.5" customHeight="1">
      <c r="F152" s="228"/>
      <c r="G152" s="228"/>
      <c r="H152" s="228"/>
      <c r="M152" s="228"/>
      <c r="N152" s="228"/>
      <c r="O152" s="228"/>
      <c r="T152" s="228"/>
      <c r="U152" s="228"/>
      <c r="V152" s="228"/>
      <c r="AA152" s="228"/>
      <c r="AB152" s="228"/>
      <c r="AC152" s="228"/>
      <c r="AH152" s="228"/>
      <c r="AI152" s="228"/>
      <c r="AJ152" s="228"/>
    </row>
    <row r="153" spans="6:36" ht="13.5" customHeight="1">
      <c r="F153" s="228"/>
      <c r="G153" s="228"/>
      <c r="H153" s="228"/>
      <c r="M153" s="228"/>
      <c r="N153" s="228"/>
      <c r="O153" s="228"/>
      <c r="T153" s="228"/>
      <c r="U153" s="228"/>
      <c r="V153" s="228"/>
      <c r="AA153" s="228"/>
      <c r="AB153" s="228"/>
      <c r="AC153" s="228"/>
      <c r="AH153" s="228"/>
      <c r="AI153" s="228"/>
      <c r="AJ153" s="228"/>
    </row>
    <row r="154" spans="6:36" ht="13.5" customHeight="1">
      <c r="F154" s="228"/>
      <c r="G154" s="228"/>
      <c r="H154" s="228"/>
      <c r="M154" s="228"/>
      <c r="N154" s="228"/>
      <c r="O154" s="228"/>
      <c r="T154" s="228"/>
      <c r="U154" s="228"/>
      <c r="V154" s="228"/>
      <c r="AA154" s="228"/>
      <c r="AB154" s="228"/>
      <c r="AC154" s="228"/>
      <c r="AH154" s="228"/>
      <c r="AI154" s="228"/>
      <c r="AJ154" s="228"/>
    </row>
    <row r="155" spans="6:36" ht="13.5" customHeight="1">
      <c r="F155" s="228"/>
      <c r="G155" s="228"/>
      <c r="H155" s="228"/>
      <c r="M155" s="228"/>
      <c r="N155" s="228"/>
      <c r="O155" s="228"/>
      <c r="T155" s="228"/>
      <c r="U155" s="228"/>
      <c r="V155" s="228"/>
      <c r="AA155" s="228"/>
      <c r="AB155" s="228"/>
      <c r="AC155" s="228"/>
      <c r="AH155" s="228"/>
      <c r="AI155" s="228"/>
      <c r="AJ155" s="228"/>
    </row>
    <row r="156" spans="6:36" ht="13.5" customHeight="1">
      <c r="F156" s="228"/>
      <c r="G156" s="228"/>
      <c r="H156" s="228"/>
      <c r="M156" s="228"/>
      <c r="N156" s="228"/>
      <c r="O156" s="228"/>
      <c r="T156" s="228"/>
      <c r="U156" s="228"/>
      <c r="V156" s="228"/>
      <c r="AA156" s="228"/>
      <c r="AB156" s="228"/>
      <c r="AC156" s="228"/>
      <c r="AH156" s="228"/>
      <c r="AI156" s="228"/>
      <c r="AJ156" s="228"/>
    </row>
    <row r="157" spans="6:36" ht="13.5" customHeight="1">
      <c r="F157" s="228"/>
      <c r="G157" s="228"/>
      <c r="H157" s="228"/>
      <c r="M157" s="228"/>
      <c r="N157" s="228"/>
      <c r="O157" s="228"/>
      <c r="T157" s="228"/>
      <c r="U157" s="228"/>
      <c r="V157" s="228"/>
      <c r="AA157" s="228"/>
      <c r="AB157" s="228"/>
      <c r="AC157" s="228"/>
      <c r="AH157" s="228"/>
      <c r="AI157" s="228"/>
      <c r="AJ157" s="228"/>
    </row>
    <row r="158" spans="6:36" ht="13.5" customHeight="1">
      <c r="F158" s="228"/>
      <c r="G158" s="228"/>
      <c r="H158" s="228"/>
      <c r="M158" s="228"/>
      <c r="N158" s="228"/>
      <c r="O158" s="228"/>
      <c r="T158" s="228"/>
      <c r="U158" s="228"/>
      <c r="V158" s="228"/>
      <c r="AA158" s="228"/>
      <c r="AB158" s="228"/>
      <c r="AC158" s="228"/>
      <c r="AH158" s="228"/>
      <c r="AI158" s="228"/>
      <c r="AJ158" s="228"/>
    </row>
    <row r="159" spans="6:36" ht="13.5" customHeight="1">
      <c r="F159" s="228"/>
      <c r="G159" s="228"/>
      <c r="H159" s="228"/>
      <c r="M159" s="228"/>
      <c r="N159" s="228"/>
      <c r="O159" s="228"/>
      <c r="T159" s="228"/>
      <c r="U159" s="228"/>
      <c r="V159" s="228"/>
      <c r="AA159" s="228"/>
      <c r="AB159" s="228"/>
      <c r="AC159" s="228"/>
      <c r="AH159" s="228"/>
      <c r="AI159" s="228"/>
      <c r="AJ159" s="228"/>
    </row>
    <row r="160" spans="6:36" ht="13.5" customHeight="1">
      <c r="F160" s="228"/>
      <c r="G160" s="228"/>
      <c r="H160" s="228"/>
      <c r="M160" s="228"/>
      <c r="N160" s="228"/>
      <c r="O160" s="228"/>
      <c r="T160" s="228"/>
      <c r="U160" s="228"/>
      <c r="V160" s="228"/>
      <c r="AA160" s="228"/>
      <c r="AB160" s="228"/>
      <c r="AC160" s="228"/>
      <c r="AH160" s="228"/>
      <c r="AI160" s="228"/>
      <c r="AJ160" s="228"/>
    </row>
    <row r="161" spans="6:36" ht="13.5" customHeight="1">
      <c r="F161" s="228"/>
      <c r="G161" s="228"/>
      <c r="H161" s="228"/>
      <c r="M161" s="228"/>
      <c r="N161" s="228"/>
      <c r="O161" s="228"/>
      <c r="T161" s="228"/>
      <c r="U161" s="228"/>
      <c r="V161" s="228"/>
      <c r="AA161" s="228"/>
      <c r="AB161" s="228"/>
      <c r="AC161" s="228"/>
      <c r="AH161" s="228"/>
      <c r="AI161" s="228"/>
      <c r="AJ161" s="228"/>
    </row>
    <row r="162" spans="6:36" ht="13.5" customHeight="1">
      <c r="F162" s="228"/>
      <c r="G162" s="228"/>
      <c r="H162" s="228"/>
      <c r="M162" s="228"/>
      <c r="N162" s="228"/>
      <c r="O162" s="228"/>
      <c r="T162" s="228"/>
      <c r="U162" s="228"/>
      <c r="V162" s="228"/>
      <c r="AA162" s="228"/>
      <c r="AB162" s="228"/>
      <c r="AC162" s="228"/>
      <c r="AH162" s="228"/>
      <c r="AI162" s="228"/>
      <c r="AJ162" s="228"/>
    </row>
    <row r="163" spans="6:36" ht="13.5" customHeight="1">
      <c r="F163" s="228"/>
      <c r="G163" s="228"/>
      <c r="H163" s="228"/>
      <c r="M163" s="228"/>
      <c r="N163" s="228"/>
      <c r="O163" s="228"/>
      <c r="T163" s="228"/>
      <c r="U163" s="228"/>
      <c r="V163" s="228"/>
      <c r="AA163" s="228"/>
      <c r="AB163" s="228"/>
      <c r="AC163" s="228"/>
      <c r="AH163" s="228"/>
      <c r="AI163" s="228"/>
      <c r="AJ163" s="228"/>
    </row>
    <row r="164" spans="6:36" ht="13.5" customHeight="1">
      <c r="F164" s="228"/>
      <c r="G164" s="228"/>
      <c r="H164" s="228"/>
      <c r="M164" s="228"/>
      <c r="N164" s="228"/>
      <c r="O164" s="228"/>
      <c r="T164" s="228"/>
      <c r="U164" s="228"/>
      <c r="V164" s="228"/>
      <c r="AA164" s="228"/>
      <c r="AB164" s="228"/>
      <c r="AC164" s="228"/>
      <c r="AH164" s="228"/>
      <c r="AI164" s="228"/>
      <c r="AJ164" s="228"/>
    </row>
    <row r="165" spans="6:36" ht="13.5" customHeight="1">
      <c r="F165" s="228"/>
      <c r="G165" s="228"/>
      <c r="H165" s="228"/>
      <c r="M165" s="228"/>
      <c r="N165" s="228"/>
      <c r="O165" s="228"/>
      <c r="T165" s="228"/>
      <c r="U165" s="228"/>
      <c r="V165" s="228"/>
      <c r="AA165" s="228"/>
      <c r="AB165" s="228"/>
      <c r="AC165" s="228"/>
      <c r="AH165" s="228"/>
      <c r="AI165" s="228"/>
      <c r="AJ165" s="228"/>
    </row>
    <row r="166" spans="6:36" ht="13.5" customHeight="1">
      <c r="F166" s="228"/>
      <c r="G166" s="228"/>
      <c r="H166" s="228"/>
      <c r="M166" s="228"/>
      <c r="N166" s="228"/>
      <c r="O166" s="228"/>
      <c r="T166" s="228"/>
      <c r="U166" s="228"/>
      <c r="V166" s="228"/>
      <c r="AA166" s="228"/>
      <c r="AB166" s="228"/>
      <c r="AC166" s="228"/>
      <c r="AH166" s="228"/>
      <c r="AI166" s="228"/>
      <c r="AJ166" s="228"/>
    </row>
    <row r="167" spans="6:36" ht="13.5" customHeight="1">
      <c r="F167" s="228"/>
      <c r="G167" s="228"/>
      <c r="H167" s="228"/>
      <c r="M167" s="228"/>
      <c r="N167" s="228"/>
      <c r="O167" s="228"/>
      <c r="T167" s="228"/>
      <c r="U167" s="228"/>
      <c r="V167" s="228"/>
      <c r="AA167" s="228"/>
      <c r="AB167" s="228"/>
      <c r="AC167" s="228"/>
      <c r="AH167" s="228"/>
      <c r="AI167" s="228"/>
      <c r="AJ167" s="228"/>
    </row>
    <row r="168" spans="6:36" ht="13.5" customHeight="1">
      <c r="F168" s="228"/>
      <c r="G168" s="228"/>
      <c r="H168" s="228"/>
      <c r="M168" s="228"/>
      <c r="N168" s="228"/>
      <c r="O168" s="228"/>
      <c r="T168" s="228"/>
      <c r="U168" s="228"/>
      <c r="V168" s="228"/>
      <c r="AA168" s="228"/>
      <c r="AB168" s="228"/>
      <c r="AC168" s="228"/>
      <c r="AH168" s="228"/>
      <c r="AI168" s="228"/>
      <c r="AJ168" s="228"/>
    </row>
    <row r="169" spans="6:36" ht="13.5" customHeight="1">
      <c r="F169" s="228"/>
      <c r="G169" s="228"/>
      <c r="H169" s="228"/>
      <c r="M169" s="228"/>
      <c r="N169" s="228"/>
      <c r="O169" s="228"/>
      <c r="T169" s="228"/>
      <c r="U169" s="228"/>
      <c r="V169" s="228"/>
      <c r="AA169" s="228"/>
      <c r="AB169" s="228"/>
      <c r="AC169" s="228"/>
      <c r="AH169" s="228"/>
      <c r="AI169" s="228"/>
      <c r="AJ169" s="228"/>
    </row>
    <row r="170" spans="6:36" ht="13.5" customHeight="1">
      <c r="F170" s="228"/>
      <c r="G170" s="228"/>
      <c r="H170" s="228"/>
      <c r="M170" s="228"/>
      <c r="N170" s="228"/>
      <c r="O170" s="228"/>
      <c r="T170" s="228"/>
      <c r="U170" s="228"/>
      <c r="V170" s="228"/>
      <c r="AA170" s="228"/>
      <c r="AB170" s="228"/>
      <c r="AC170" s="228"/>
      <c r="AH170" s="228"/>
      <c r="AI170" s="228"/>
      <c r="AJ170" s="228"/>
    </row>
    <row r="171" spans="6:36" ht="13.5" customHeight="1">
      <c r="F171" s="228"/>
      <c r="G171" s="228"/>
      <c r="H171" s="228"/>
      <c r="M171" s="228"/>
      <c r="N171" s="228"/>
      <c r="O171" s="228"/>
      <c r="T171" s="228"/>
      <c r="U171" s="228"/>
      <c r="V171" s="228"/>
      <c r="AA171" s="228"/>
      <c r="AB171" s="228"/>
      <c r="AC171" s="228"/>
      <c r="AH171" s="228"/>
      <c r="AI171" s="228"/>
      <c r="AJ171" s="228"/>
    </row>
    <row r="172" spans="6:36" ht="13.5" customHeight="1">
      <c r="F172" s="228"/>
      <c r="G172" s="228"/>
      <c r="H172" s="228"/>
      <c r="M172" s="228"/>
      <c r="N172" s="228"/>
      <c r="O172" s="228"/>
      <c r="T172" s="228"/>
      <c r="U172" s="228"/>
      <c r="V172" s="228"/>
      <c r="AA172" s="228"/>
      <c r="AB172" s="228"/>
      <c r="AC172" s="228"/>
      <c r="AH172" s="228"/>
      <c r="AI172" s="228"/>
      <c r="AJ172" s="228"/>
    </row>
    <row r="173" spans="6:36" ht="13.5" customHeight="1">
      <c r="F173" s="228"/>
      <c r="G173" s="228"/>
      <c r="H173" s="228"/>
      <c r="M173" s="228"/>
      <c r="N173" s="228"/>
      <c r="O173" s="228"/>
      <c r="T173" s="228"/>
      <c r="U173" s="228"/>
      <c r="V173" s="228"/>
      <c r="AA173" s="228"/>
      <c r="AB173" s="228"/>
      <c r="AC173" s="228"/>
      <c r="AH173" s="228"/>
      <c r="AI173" s="228"/>
      <c r="AJ173" s="228"/>
    </row>
    <row r="174" spans="6:36" ht="13.5" customHeight="1">
      <c r="F174" s="228"/>
      <c r="G174" s="228"/>
      <c r="H174" s="228"/>
      <c r="M174" s="228"/>
      <c r="N174" s="228"/>
      <c r="O174" s="228"/>
      <c r="T174" s="228"/>
      <c r="U174" s="228"/>
      <c r="V174" s="228"/>
      <c r="AA174" s="228"/>
      <c r="AB174" s="228"/>
      <c r="AC174" s="228"/>
      <c r="AH174" s="228"/>
      <c r="AI174" s="228"/>
      <c r="AJ174" s="228"/>
    </row>
    <row r="175" spans="6:36" ht="13.5" customHeight="1">
      <c r="F175" s="228"/>
      <c r="G175" s="228"/>
      <c r="H175" s="228"/>
      <c r="M175" s="228"/>
      <c r="N175" s="228"/>
      <c r="O175" s="228"/>
      <c r="T175" s="228"/>
      <c r="U175" s="228"/>
      <c r="V175" s="228"/>
      <c r="AA175" s="228"/>
      <c r="AB175" s="228"/>
      <c r="AC175" s="228"/>
      <c r="AH175" s="228"/>
      <c r="AI175" s="228"/>
      <c r="AJ175" s="228"/>
    </row>
    <row r="176" spans="6:36" ht="13.5" customHeight="1">
      <c r="F176" s="228"/>
      <c r="G176" s="228"/>
      <c r="H176" s="228"/>
      <c r="M176" s="228"/>
      <c r="N176" s="228"/>
      <c r="O176" s="228"/>
      <c r="T176" s="228"/>
      <c r="U176" s="228"/>
      <c r="V176" s="228"/>
      <c r="AA176" s="228"/>
      <c r="AB176" s="228"/>
      <c r="AC176" s="228"/>
      <c r="AH176" s="228"/>
      <c r="AI176" s="228"/>
      <c r="AJ176" s="228"/>
    </row>
    <row r="177" spans="6:36" ht="13.5" customHeight="1">
      <c r="F177" s="228"/>
      <c r="G177" s="228"/>
      <c r="H177" s="228"/>
      <c r="M177" s="228"/>
      <c r="N177" s="228"/>
      <c r="O177" s="228"/>
      <c r="T177" s="228"/>
      <c r="U177" s="228"/>
      <c r="V177" s="228"/>
      <c r="AA177" s="228"/>
      <c r="AB177" s="228"/>
      <c r="AC177" s="228"/>
      <c r="AH177" s="228"/>
      <c r="AI177" s="228"/>
      <c r="AJ177" s="228"/>
    </row>
    <row r="178" spans="6:36" ht="13.5" customHeight="1">
      <c r="F178" s="228"/>
      <c r="G178" s="228"/>
      <c r="H178" s="228"/>
      <c r="M178" s="228"/>
      <c r="N178" s="228"/>
      <c r="O178" s="228"/>
      <c r="T178" s="228"/>
      <c r="U178" s="228"/>
      <c r="V178" s="228"/>
      <c r="AA178" s="228"/>
      <c r="AB178" s="228"/>
      <c r="AC178" s="228"/>
      <c r="AH178" s="228"/>
      <c r="AI178" s="228"/>
      <c r="AJ178" s="228"/>
    </row>
    <row r="179" spans="6:36" ht="13.5" customHeight="1">
      <c r="F179" s="228"/>
      <c r="G179" s="228"/>
      <c r="H179" s="228"/>
      <c r="M179" s="228"/>
      <c r="N179" s="228"/>
      <c r="O179" s="228"/>
      <c r="T179" s="228"/>
      <c r="U179" s="228"/>
      <c r="V179" s="228"/>
      <c r="AA179" s="228"/>
      <c r="AB179" s="228"/>
      <c r="AC179" s="228"/>
      <c r="AH179" s="228"/>
      <c r="AI179" s="228"/>
      <c r="AJ179" s="228"/>
    </row>
    <row r="180" spans="6:36" ht="13.5" customHeight="1">
      <c r="F180" s="228"/>
      <c r="G180" s="228"/>
      <c r="H180" s="228"/>
      <c r="M180" s="228"/>
      <c r="N180" s="228"/>
      <c r="O180" s="228"/>
      <c r="T180" s="228"/>
      <c r="U180" s="228"/>
      <c r="V180" s="228"/>
      <c r="AA180" s="228"/>
      <c r="AB180" s="228"/>
      <c r="AC180" s="228"/>
      <c r="AH180" s="228"/>
      <c r="AI180" s="228"/>
      <c r="AJ180" s="228"/>
    </row>
    <row r="181" spans="6:36" ht="13.5" customHeight="1">
      <c r="F181" s="228"/>
      <c r="G181" s="228"/>
      <c r="H181" s="228"/>
      <c r="M181" s="228"/>
      <c r="N181" s="228"/>
      <c r="O181" s="228"/>
      <c r="T181" s="228"/>
      <c r="U181" s="228"/>
      <c r="V181" s="228"/>
      <c r="AA181" s="228"/>
      <c r="AB181" s="228"/>
      <c r="AC181" s="228"/>
      <c r="AH181" s="228"/>
      <c r="AI181" s="228"/>
      <c r="AJ181" s="228"/>
    </row>
    <row r="182" spans="6:36" ht="13.5" customHeight="1">
      <c r="F182" s="228"/>
      <c r="G182" s="228"/>
      <c r="H182" s="228"/>
      <c r="M182" s="228"/>
      <c r="N182" s="228"/>
      <c r="O182" s="228"/>
      <c r="T182" s="228"/>
      <c r="U182" s="228"/>
      <c r="V182" s="228"/>
      <c r="AA182" s="228"/>
      <c r="AB182" s="228"/>
      <c r="AC182" s="228"/>
      <c r="AH182" s="228"/>
      <c r="AI182" s="228"/>
      <c r="AJ182" s="228"/>
    </row>
    <row r="183" spans="6:36" ht="13.5" customHeight="1">
      <c r="F183" s="228"/>
      <c r="G183" s="228"/>
      <c r="H183" s="228"/>
      <c r="M183" s="228"/>
      <c r="N183" s="228"/>
      <c r="O183" s="228"/>
      <c r="T183" s="228"/>
      <c r="U183" s="228"/>
      <c r="V183" s="228"/>
      <c r="AA183" s="228"/>
      <c r="AB183" s="228"/>
      <c r="AC183" s="228"/>
      <c r="AH183" s="228"/>
      <c r="AI183" s="228"/>
      <c r="AJ183" s="228"/>
    </row>
    <row r="184" spans="6:36" ht="13.5" customHeight="1">
      <c r="F184" s="228"/>
      <c r="G184" s="228"/>
      <c r="H184" s="228"/>
      <c r="M184" s="228"/>
      <c r="N184" s="228"/>
      <c r="O184" s="228"/>
      <c r="T184" s="228"/>
      <c r="U184" s="228"/>
      <c r="V184" s="228"/>
      <c r="AA184" s="228"/>
      <c r="AB184" s="228"/>
      <c r="AC184" s="228"/>
      <c r="AH184" s="228"/>
      <c r="AI184" s="228"/>
      <c r="AJ184" s="228"/>
    </row>
    <row r="185" spans="6:36" ht="13.5" customHeight="1">
      <c r="F185" s="228"/>
      <c r="G185" s="228"/>
      <c r="H185" s="228"/>
      <c r="M185" s="228"/>
      <c r="N185" s="228"/>
      <c r="O185" s="228"/>
      <c r="T185" s="228"/>
      <c r="U185" s="228"/>
      <c r="V185" s="228"/>
      <c r="AA185" s="228"/>
      <c r="AB185" s="228"/>
      <c r="AC185" s="228"/>
      <c r="AH185" s="228"/>
      <c r="AI185" s="228"/>
      <c r="AJ185" s="228"/>
    </row>
    <row r="186" spans="6:36" ht="13.5" customHeight="1">
      <c r="F186" s="228"/>
      <c r="G186" s="228"/>
      <c r="H186" s="228"/>
      <c r="M186" s="228"/>
      <c r="N186" s="228"/>
      <c r="O186" s="228"/>
      <c r="T186" s="228"/>
      <c r="U186" s="228"/>
      <c r="V186" s="228"/>
      <c r="AA186" s="228"/>
      <c r="AB186" s="228"/>
      <c r="AC186" s="228"/>
      <c r="AH186" s="228"/>
      <c r="AI186" s="228"/>
      <c r="AJ186" s="228"/>
    </row>
    <row r="187" spans="6:36" ht="13.5" customHeight="1">
      <c r="F187" s="228"/>
      <c r="G187" s="228"/>
      <c r="H187" s="228"/>
      <c r="M187" s="228"/>
      <c r="N187" s="228"/>
      <c r="O187" s="228"/>
      <c r="T187" s="228"/>
      <c r="U187" s="228"/>
      <c r="V187" s="228"/>
      <c r="AA187" s="228"/>
      <c r="AB187" s="228"/>
      <c r="AC187" s="228"/>
      <c r="AH187" s="228"/>
      <c r="AI187" s="228"/>
      <c r="AJ187" s="228"/>
    </row>
    <row r="188" spans="6:36" ht="13.5" customHeight="1">
      <c r="F188" s="228"/>
      <c r="G188" s="228"/>
      <c r="H188" s="228"/>
      <c r="M188" s="228"/>
      <c r="N188" s="228"/>
      <c r="O188" s="228"/>
      <c r="T188" s="228"/>
      <c r="U188" s="228"/>
      <c r="V188" s="228"/>
      <c r="AA188" s="228"/>
      <c r="AB188" s="228"/>
      <c r="AC188" s="228"/>
      <c r="AH188" s="228"/>
      <c r="AI188" s="228"/>
      <c r="AJ188" s="228"/>
    </row>
    <row r="189" spans="6:36" ht="13.5" customHeight="1">
      <c r="F189" s="228"/>
      <c r="G189" s="228"/>
      <c r="H189" s="228"/>
      <c r="M189" s="228"/>
      <c r="N189" s="228"/>
      <c r="O189" s="228"/>
      <c r="T189" s="228"/>
      <c r="U189" s="228"/>
      <c r="V189" s="228"/>
      <c r="AA189" s="228"/>
      <c r="AB189" s="228"/>
      <c r="AC189" s="228"/>
      <c r="AH189" s="228"/>
      <c r="AI189" s="228"/>
      <c r="AJ189" s="228"/>
    </row>
    <row r="190" spans="6:36" ht="13.5" customHeight="1">
      <c r="F190" s="228"/>
      <c r="G190" s="228"/>
      <c r="H190" s="228"/>
      <c r="M190" s="228"/>
      <c r="N190" s="228"/>
      <c r="O190" s="228"/>
      <c r="T190" s="228"/>
      <c r="U190" s="228"/>
      <c r="V190" s="228"/>
      <c r="AA190" s="228"/>
      <c r="AB190" s="228"/>
      <c r="AC190" s="228"/>
      <c r="AH190" s="228"/>
      <c r="AI190" s="228"/>
      <c r="AJ190" s="228"/>
    </row>
    <row r="191" spans="6:36" ht="13.5" customHeight="1">
      <c r="F191" s="228"/>
      <c r="G191" s="228"/>
      <c r="H191" s="228"/>
      <c r="M191" s="228"/>
      <c r="N191" s="228"/>
      <c r="O191" s="228"/>
      <c r="T191" s="228"/>
      <c r="U191" s="228"/>
      <c r="V191" s="228"/>
      <c r="AA191" s="228"/>
      <c r="AB191" s="228"/>
      <c r="AC191" s="228"/>
      <c r="AH191" s="228"/>
      <c r="AI191" s="228"/>
      <c r="AJ191" s="228"/>
    </row>
    <row r="192" spans="6:36" ht="13.5" customHeight="1">
      <c r="F192" s="228"/>
      <c r="G192" s="228"/>
      <c r="H192" s="228"/>
      <c r="M192" s="228"/>
      <c r="N192" s="228"/>
      <c r="O192" s="228"/>
      <c r="T192" s="228"/>
      <c r="U192" s="228"/>
      <c r="V192" s="228"/>
      <c r="AA192" s="228"/>
      <c r="AB192" s="228"/>
      <c r="AC192" s="228"/>
      <c r="AH192" s="228"/>
      <c r="AI192" s="228"/>
      <c r="AJ192" s="228"/>
    </row>
    <row r="193" spans="6:36" ht="13.5" customHeight="1">
      <c r="F193" s="228"/>
      <c r="G193" s="228"/>
      <c r="H193" s="228"/>
      <c r="M193" s="228"/>
      <c r="N193" s="228"/>
      <c r="O193" s="228"/>
      <c r="T193" s="228"/>
      <c r="U193" s="228"/>
      <c r="V193" s="228"/>
      <c r="AA193" s="228"/>
      <c r="AB193" s="228"/>
      <c r="AC193" s="228"/>
      <c r="AH193" s="228"/>
      <c r="AI193" s="228"/>
      <c r="AJ193" s="228"/>
    </row>
    <row r="194" spans="6:36" ht="13.5" customHeight="1">
      <c r="F194" s="228"/>
      <c r="G194" s="228"/>
      <c r="H194" s="228"/>
      <c r="M194" s="228"/>
      <c r="N194" s="228"/>
      <c r="O194" s="228"/>
      <c r="T194" s="228"/>
      <c r="U194" s="228"/>
      <c r="V194" s="228"/>
      <c r="AA194" s="228"/>
      <c r="AB194" s="228"/>
      <c r="AC194" s="228"/>
      <c r="AH194" s="228"/>
      <c r="AI194" s="228"/>
      <c r="AJ194" s="228"/>
    </row>
    <row r="195" spans="6:36" ht="13.5" customHeight="1">
      <c r="F195" s="228"/>
      <c r="G195" s="228"/>
      <c r="H195" s="228"/>
      <c r="M195" s="228"/>
      <c r="N195" s="228"/>
      <c r="O195" s="228"/>
      <c r="T195" s="228"/>
      <c r="U195" s="228"/>
      <c r="V195" s="228"/>
      <c r="AA195" s="228"/>
      <c r="AB195" s="228"/>
      <c r="AC195" s="228"/>
      <c r="AH195" s="228"/>
      <c r="AI195" s="228"/>
      <c r="AJ195" s="228"/>
    </row>
    <row r="196" spans="6:36" ht="13.5" customHeight="1">
      <c r="F196" s="228"/>
      <c r="G196" s="228"/>
      <c r="H196" s="228"/>
      <c r="M196" s="228"/>
      <c r="N196" s="228"/>
      <c r="O196" s="228"/>
      <c r="T196" s="228"/>
      <c r="U196" s="228"/>
      <c r="V196" s="228"/>
      <c r="AA196" s="228"/>
      <c r="AB196" s="228"/>
      <c r="AC196" s="228"/>
      <c r="AH196" s="228"/>
      <c r="AI196" s="228"/>
      <c r="AJ196" s="228"/>
    </row>
    <row r="197" spans="6:36" ht="13.5" customHeight="1">
      <c r="F197" s="228"/>
      <c r="G197" s="228"/>
      <c r="H197" s="228"/>
      <c r="M197" s="228"/>
      <c r="N197" s="228"/>
      <c r="O197" s="228"/>
      <c r="T197" s="228"/>
      <c r="U197" s="228"/>
      <c r="V197" s="228"/>
      <c r="AA197" s="228"/>
      <c r="AB197" s="228"/>
      <c r="AC197" s="228"/>
      <c r="AH197" s="228"/>
      <c r="AI197" s="228"/>
      <c r="AJ197" s="228"/>
    </row>
    <row r="198" spans="6:36" ht="13.5" customHeight="1">
      <c r="F198" s="228"/>
      <c r="G198" s="228"/>
      <c r="H198" s="228"/>
      <c r="M198" s="228"/>
      <c r="N198" s="228"/>
      <c r="O198" s="228"/>
      <c r="T198" s="228"/>
      <c r="U198" s="228"/>
      <c r="V198" s="228"/>
      <c r="AA198" s="228"/>
      <c r="AB198" s="228"/>
      <c r="AC198" s="228"/>
      <c r="AH198" s="228"/>
      <c r="AI198" s="228"/>
      <c r="AJ198" s="228"/>
    </row>
    <row r="199" spans="6:36" ht="13.5" customHeight="1">
      <c r="F199" s="228"/>
      <c r="G199" s="228"/>
      <c r="H199" s="228"/>
      <c r="M199" s="228"/>
      <c r="N199" s="228"/>
      <c r="O199" s="228"/>
      <c r="T199" s="228"/>
      <c r="U199" s="228"/>
      <c r="V199" s="228"/>
      <c r="AA199" s="228"/>
      <c r="AB199" s="228"/>
      <c r="AC199" s="228"/>
      <c r="AH199" s="228"/>
      <c r="AI199" s="228"/>
      <c r="AJ199" s="228"/>
    </row>
    <row r="200" spans="6:36" ht="13.5" customHeight="1">
      <c r="F200" s="228"/>
      <c r="G200" s="228"/>
      <c r="H200" s="228"/>
      <c r="M200" s="228"/>
      <c r="N200" s="228"/>
      <c r="O200" s="228"/>
      <c r="T200" s="228"/>
      <c r="U200" s="228"/>
      <c r="V200" s="228"/>
      <c r="AA200" s="228"/>
      <c r="AB200" s="228"/>
      <c r="AC200" s="228"/>
      <c r="AH200" s="228"/>
      <c r="AI200" s="228"/>
      <c r="AJ200" s="228"/>
    </row>
    <row r="201" spans="6:36" ht="13.5" customHeight="1">
      <c r="F201" s="228"/>
      <c r="G201" s="228"/>
      <c r="H201" s="228"/>
      <c r="M201" s="228"/>
      <c r="N201" s="228"/>
      <c r="O201" s="228"/>
      <c r="T201" s="228"/>
      <c r="U201" s="228"/>
      <c r="V201" s="228"/>
      <c r="AA201" s="228"/>
      <c r="AB201" s="228"/>
      <c r="AC201" s="228"/>
      <c r="AH201" s="228"/>
      <c r="AI201" s="228"/>
      <c r="AJ201" s="228"/>
    </row>
    <row r="202" spans="6:36" ht="13.5" customHeight="1">
      <c r="F202" s="228"/>
      <c r="G202" s="228"/>
      <c r="H202" s="228"/>
      <c r="M202" s="228"/>
      <c r="N202" s="228"/>
      <c r="O202" s="228"/>
      <c r="T202" s="228"/>
      <c r="U202" s="228"/>
      <c r="V202" s="228"/>
      <c r="AA202" s="228"/>
      <c r="AB202" s="228"/>
      <c r="AC202" s="228"/>
      <c r="AH202" s="228"/>
      <c r="AI202" s="228"/>
      <c r="AJ202" s="228"/>
    </row>
    <row r="203" spans="6:36" ht="13.5" customHeight="1">
      <c r="F203" s="228"/>
      <c r="G203" s="228"/>
      <c r="H203" s="228"/>
      <c r="M203" s="228"/>
      <c r="N203" s="228"/>
      <c r="O203" s="228"/>
      <c r="T203" s="228"/>
      <c r="U203" s="228"/>
      <c r="V203" s="228"/>
      <c r="AA203" s="228"/>
      <c r="AB203" s="228"/>
      <c r="AC203" s="228"/>
      <c r="AH203" s="228"/>
      <c r="AI203" s="228"/>
      <c r="AJ203" s="228"/>
    </row>
    <row r="204" spans="6:36" ht="13.5" customHeight="1">
      <c r="F204" s="228"/>
      <c r="G204" s="228"/>
      <c r="H204" s="228"/>
      <c r="M204" s="228"/>
      <c r="N204" s="228"/>
      <c r="O204" s="228"/>
      <c r="T204" s="228"/>
      <c r="U204" s="228"/>
      <c r="V204" s="228"/>
      <c r="AA204" s="228"/>
      <c r="AB204" s="228"/>
      <c r="AC204" s="228"/>
      <c r="AH204" s="228"/>
      <c r="AI204" s="228"/>
      <c r="AJ204" s="228"/>
    </row>
    <row r="205" spans="6:36" ht="13.5" customHeight="1">
      <c r="F205" s="228"/>
      <c r="G205" s="228"/>
      <c r="H205" s="228"/>
      <c r="M205" s="228"/>
      <c r="N205" s="228"/>
      <c r="O205" s="228"/>
      <c r="T205" s="228"/>
      <c r="U205" s="228"/>
      <c r="V205" s="228"/>
      <c r="AA205" s="228"/>
      <c r="AB205" s="228"/>
      <c r="AC205" s="228"/>
      <c r="AH205" s="228"/>
      <c r="AI205" s="228"/>
      <c r="AJ205" s="228"/>
    </row>
    <row r="206" spans="6:36" ht="13.5" customHeight="1">
      <c r="F206" s="228"/>
      <c r="G206" s="228"/>
      <c r="H206" s="228"/>
      <c r="M206" s="228"/>
      <c r="N206" s="228"/>
      <c r="O206" s="228"/>
      <c r="T206" s="228"/>
      <c r="U206" s="228"/>
      <c r="V206" s="228"/>
      <c r="AA206" s="228"/>
      <c r="AB206" s="228"/>
      <c r="AC206" s="228"/>
      <c r="AH206" s="228"/>
      <c r="AI206" s="228"/>
      <c r="AJ206" s="228"/>
    </row>
    <row r="207" spans="6:36" ht="13.5" customHeight="1">
      <c r="F207" s="228"/>
      <c r="G207" s="228"/>
      <c r="H207" s="228"/>
      <c r="M207" s="228"/>
      <c r="N207" s="228"/>
      <c r="O207" s="228"/>
      <c r="T207" s="228"/>
      <c r="U207" s="228"/>
      <c r="V207" s="228"/>
      <c r="AA207" s="228"/>
      <c r="AB207" s="228"/>
      <c r="AC207" s="228"/>
      <c r="AH207" s="228"/>
      <c r="AI207" s="228"/>
      <c r="AJ207" s="228"/>
    </row>
    <row r="208" spans="6:36" ht="13.5" customHeight="1">
      <c r="F208" s="228"/>
      <c r="G208" s="228"/>
      <c r="H208" s="228"/>
      <c r="M208" s="228"/>
      <c r="N208" s="228"/>
      <c r="O208" s="228"/>
      <c r="T208" s="228"/>
      <c r="U208" s="228"/>
      <c r="V208" s="228"/>
      <c r="AA208" s="228"/>
      <c r="AB208" s="228"/>
      <c r="AC208" s="228"/>
      <c r="AH208" s="228"/>
      <c r="AI208" s="228"/>
      <c r="AJ208" s="228"/>
    </row>
    <row r="209" spans="6:36" ht="13.5" customHeight="1">
      <c r="F209" s="228"/>
      <c r="G209" s="228"/>
      <c r="H209" s="228"/>
      <c r="M209" s="228"/>
      <c r="N209" s="228"/>
      <c r="O209" s="228"/>
      <c r="T209" s="228"/>
      <c r="U209" s="228"/>
      <c r="V209" s="228"/>
      <c r="AA209" s="228"/>
      <c r="AB209" s="228"/>
      <c r="AC209" s="228"/>
      <c r="AH209" s="228"/>
      <c r="AI209" s="228"/>
      <c r="AJ209" s="228"/>
    </row>
    <row r="210" spans="6:36" ht="13.5" customHeight="1">
      <c r="F210" s="228"/>
      <c r="G210" s="228"/>
      <c r="H210" s="228"/>
      <c r="M210" s="228"/>
      <c r="N210" s="228"/>
      <c r="O210" s="228"/>
      <c r="T210" s="228"/>
      <c r="U210" s="228"/>
      <c r="V210" s="228"/>
      <c r="AA210" s="228"/>
      <c r="AB210" s="228"/>
      <c r="AC210" s="228"/>
      <c r="AH210" s="228"/>
      <c r="AI210" s="228"/>
      <c r="AJ210" s="228"/>
    </row>
    <row r="211" spans="6:36" ht="13.5" customHeight="1">
      <c r="F211" s="228"/>
      <c r="G211" s="228"/>
      <c r="H211" s="228"/>
      <c r="M211" s="228"/>
      <c r="N211" s="228"/>
      <c r="O211" s="228"/>
      <c r="T211" s="228"/>
      <c r="U211" s="228"/>
      <c r="V211" s="228"/>
      <c r="AA211" s="228"/>
      <c r="AB211" s="228"/>
      <c r="AC211" s="228"/>
      <c r="AH211" s="228"/>
      <c r="AI211" s="228"/>
      <c r="AJ211" s="228"/>
    </row>
    <row r="212" spans="6:36" ht="13.5" customHeight="1">
      <c r="F212" s="228"/>
      <c r="G212" s="228"/>
      <c r="H212" s="228"/>
      <c r="M212" s="228"/>
      <c r="N212" s="228"/>
      <c r="O212" s="228"/>
      <c r="T212" s="228"/>
      <c r="U212" s="228"/>
      <c r="V212" s="228"/>
      <c r="AA212" s="228"/>
      <c r="AB212" s="228"/>
      <c r="AC212" s="228"/>
      <c r="AH212" s="228"/>
      <c r="AI212" s="228"/>
      <c r="AJ212" s="228"/>
    </row>
    <row r="213" spans="6:36" ht="13.5" customHeight="1">
      <c r="F213" s="228"/>
      <c r="G213" s="228"/>
      <c r="H213" s="228"/>
      <c r="M213" s="228"/>
      <c r="N213" s="228"/>
      <c r="O213" s="228"/>
      <c r="T213" s="228"/>
      <c r="U213" s="228"/>
      <c r="V213" s="228"/>
      <c r="AA213" s="228"/>
      <c r="AB213" s="228"/>
      <c r="AC213" s="228"/>
      <c r="AH213" s="228"/>
      <c r="AI213" s="228"/>
      <c r="AJ213" s="228"/>
    </row>
    <row r="214" spans="6:36" ht="13.5" customHeight="1">
      <c r="F214" s="228"/>
      <c r="G214" s="228"/>
      <c r="H214" s="228"/>
      <c r="M214" s="228"/>
      <c r="N214" s="228"/>
      <c r="O214" s="228"/>
      <c r="T214" s="228"/>
      <c r="U214" s="228"/>
      <c r="V214" s="228"/>
      <c r="AA214" s="228"/>
      <c r="AB214" s="228"/>
      <c r="AC214" s="228"/>
      <c r="AH214" s="228"/>
      <c r="AI214" s="228"/>
      <c r="AJ214" s="228"/>
    </row>
    <row r="215" spans="6:36" ht="13.5" customHeight="1">
      <c r="F215" s="228"/>
      <c r="G215" s="228"/>
      <c r="H215" s="228"/>
      <c r="M215" s="228"/>
      <c r="N215" s="228"/>
      <c r="O215" s="228"/>
      <c r="T215" s="228"/>
      <c r="U215" s="228"/>
      <c r="V215" s="228"/>
      <c r="AA215" s="228"/>
      <c r="AB215" s="228"/>
      <c r="AC215" s="228"/>
      <c r="AH215" s="228"/>
      <c r="AI215" s="228"/>
      <c r="AJ215" s="228"/>
    </row>
    <row r="216" spans="6:36" ht="13.5" customHeight="1">
      <c r="F216" s="228"/>
      <c r="G216" s="228"/>
      <c r="H216" s="228"/>
      <c r="M216" s="228"/>
      <c r="N216" s="228"/>
      <c r="O216" s="228"/>
      <c r="T216" s="228"/>
      <c r="U216" s="228"/>
      <c r="V216" s="228"/>
      <c r="AA216" s="228"/>
      <c r="AB216" s="228"/>
      <c r="AC216" s="228"/>
      <c r="AH216" s="228"/>
      <c r="AI216" s="228"/>
      <c r="AJ216" s="228"/>
    </row>
    <row r="217" spans="6:36" ht="13.5" customHeight="1">
      <c r="F217" s="228"/>
      <c r="G217" s="228"/>
      <c r="H217" s="228"/>
      <c r="M217" s="228"/>
      <c r="N217" s="228"/>
      <c r="O217" s="228"/>
      <c r="T217" s="228"/>
      <c r="U217" s="228"/>
      <c r="V217" s="228"/>
      <c r="AA217" s="228"/>
      <c r="AB217" s="228"/>
      <c r="AC217" s="228"/>
      <c r="AH217" s="228"/>
      <c r="AI217" s="228"/>
      <c r="AJ217" s="228"/>
    </row>
    <row r="218" spans="6:36" ht="13.5" customHeight="1">
      <c r="F218" s="228"/>
      <c r="G218" s="228"/>
      <c r="H218" s="228"/>
      <c r="M218" s="228"/>
      <c r="N218" s="228"/>
      <c r="O218" s="228"/>
      <c r="T218" s="228"/>
      <c r="U218" s="228"/>
      <c r="V218" s="228"/>
      <c r="AA218" s="228"/>
      <c r="AB218" s="228"/>
      <c r="AC218" s="228"/>
      <c r="AH218" s="228"/>
      <c r="AI218" s="228"/>
      <c r="AJ218" s="228"/>
    </row>
    <row r="219" spans="6:36" ht="13.5" customHeight="1">
      <c r="F219" s="228"/>
      <c r="G219" s="228"/>
      <c r="H219" s="228"/>
      <c r="M219" s="228"/>
      <c r="N219" s="228"/>
      <c r="O219" s="228"/>
      <c r="T219" s="228"/>
      <c r="U219" s="228"/>
      <c r="V219" s="228"/>
      <c r="AA219" s="228"/>
      <c r="AB219" s="228"/>
      <c r="AC219" s="228"/>
      <c r="AH219" s="228"/>
      <c r="AI219" s="228"/>
      <c r="AJ219" s="228"/>
    </row>
    <row r="220" spans="6:36" ht="13.5" customHeight="1">
      <c r="F220" s="228"/>
      <c r="G220" s="228"/>
      <c r="H220" s="228"/>
      <c r="M220" s="228"/>
      <c r="N220" s="228"/>
      <c r="O220" s="228"/>
      <c r="T220" s="228"/>
      <c r="U220" s="228"/>
      <c r="V220" s="228"/>
      <c r="AA220" s="228"/>
      <c r="AB220" s="228"/>
      <c r="AC220" s="228"/>
      <c r="AH220" s="228"/>
      <c r="AI220" s="228"/>
      <c r="AJ220" s="228"/>
    </row>
    <row r="221" spans="6:36" ht="13.5" customHeight="1">
      <c r="F221" s="228"/>
      <c r="G221" s="228"/>
      <c r="H221" s="228"/>
      <c r="M221" s="228"/>
      <c r="N221" s="228"/>
      <c r="O221" s="228"/>
      <c r="T221" s="228"/>
      <c r="U221" s="228"/>
      <c r="V221" s="228"/>
      <c r="AA221" s="228"/>
      <c r="AB221" s="228"/>
      <c r="AC221" s="228"/>
      <c r="AH221" s="228"/>
      <c r="AI221" s="228"/>
      <c r="AJ221" s="228"/>
    </row>
    <row r="222" spans="6:36" ht="13.5" customHeight="1">
      <c r="F222" s="228"/>
      <c r="G222" s="228"/>
      <c r="H222" s="228"/>
      <c r="M222" s="228"/>
      <c r="N222" s="228"/>
      <c r="O222" s="228"/>
      <c r="T222" s="228"/>
      <c r="U222" s="228"/>
      <c r="V222" s="228"/>
      <c r="AA222" s="228"/>
      <c r="AB222" s="228"/>
      <c r="AC222" s="228"/>
      <c r="AH222" s="228"/>
      <c r="AI222" s="228"/>
      <c r="AJ222" s="228"/>
    </row>
    <row r="223" spans="6:36" ht="13.5" customHeight="1">
      <c r="F223" s="228"/>
      <c r="G223" s="228"/>
      <c r="H223" s="228"/>
      <c r="M223" s="228"/>
      <c r="N223" s="228"/>
      <c r="O223" s="228"/>
      <c r="T223" s="228"/>
      <c r="U223" s="228"/>
      <c r="V223" s="228"/>
      <c r="AA223" s="228"/>
      <c r="AB223" s="228"/>
      <c r="AC223" s="228"/>
      <c r="AH223" s="228"/>
      <c r="AI223" s="228"/>
      <c r="AJ223" s="228"/>
    </row>
    <row r="224" spans="6:36" ht="13.5" customHeight="1">
      <c r="F224" s="228"/>
      <c r="G224" s="228"/>
      <c r="H224" s="228"/>
      <c r="M224" s="228"/>
      <c r="N224" s="228"/>
      <c r="O224" s="228"/>
      <c r="T224" s="228"/>
      <c r="U224" s="228"/>
      <c r="V224" s="228"/>
      <c r="AA224" s="228"/>
      <c r="AB224" s="228"/>
      <c r="AC224" s="228"/>
      <c r="AH224" s="228"/>
      <c r="AI224" s="228"/>
      <c r="AJ224" s="228"/>
    </row>
    <row r="225" spans="6:36" ht="13.5" customHeight="1">
      <c r="F225" s="228"/>
      <c r="G225" s="228"/>
      <c r="H225" s="228"/>
      <c r="M225" s="228"/>
      <c r="N225" s="228"/>
      <c r="O225" s="228"/>
      <c r="T225" s="228"/>
      <c r="U225" s="228"/>
      <c r="V225" s="228"/>
      <c r="AA225" s="228"/>
      <c r="AB225" s="228"/>
      <c r="AC225" s="228"/>
      <c r="AH225" s="228"/>
      <c r="AI225" s="228"/>
      <c r="AJ225" s="228"/>
    </row>
    <row r="226" spans="6:36" ht="13.5" customHeight="1">
      <c r="F226" s="228"/>
      <c r="G226" s="228"/>
      <c r="H226" s="228"/>
      <c r="M226" s="228"/>
      <c r="N226" s="228"/>
      <c r="O226" s="228"/>
      <c r="T226" s="228"/>
      <c r="U226" s="228"/>
      <c r="V226" s="228"/>
      <c r="AA226" s="228"/>
      <c r="AB226" s="228"/>
      <c r="AC226" s="228"/>
      <c r="AH226" s="228"/>
      <c r="AI226" s="228"/>
      <c r="AJ226" s="228"/>
    </row>
    <row r="227" spans="6:36" ht="13.5" customHeight="1">
      <c r="F227" s="228"/>
      <c r="G227" s="228"/>
      <c r="H227" s="228"/>
      <c r="M227" s="228"/>
      <c r="N227" s="228"/>
      <c r="O227" s="228"/>
      <c r="T227" s="228"/>
      <c r="U227" s="228"/>
      <c r="V227" s="228"/>
      <c r="AA227" s="228"/>
      <c r="AB227" s="228"/>
      <c r="AC227" s="228"/>
      <c r="AH227" s="228"/>
      <c r="AI227" s="228"/>
      <c r="AJ227" s="228"/>
    </row>
    <row r="228" spans="6:36" ht="13.5" customHeight="1">
      <c r="F228" s="228"/>
      <c r="G228" s="228"/>
      <c r="H228" s="228"/>
      <c r="M228" s="228"/>
      <c r="N228" s="228"/>
      <c r="O228" s="228"/>
      <c r="T228" s="228"/>
      <c r="U228" s="228"/>
      <c r="V228" s="228"/>
      <c r="AA228" s="228"/>
      <c r="AB228" s="228"/>
      <c r="AC228" s="228"/>
      <c r="AH228" s="228"/>
      <c r="AI228" s="228"/>
      <c r="AJ228" s="228"/>
    </row>
    <row r="229" spans="6:36" ht="13.5" customHeight="1">
      <c r="F229" s="228"/>
      <c r="G229" s="228"/>
      <c r="H229" s="228"/>
      <c r="M229" s="228"/>
      <c r="N229" s="228"/>
      <c r="O229" s="228"/>
      <c r="T229" s="228"/>
      <c r="U229" s="228"/>
      <c r="V229" s="228"/>
      <c r="AA229" s="228"/>
      <c r="AB229" s="228"/>
      <c r="AC229" s="228"/>
      <c r="AH229" s="228"/>
      <c r="AI229" s="228"/>
      <c r="AJ229" s="228"/>
    </row>
    <row r="230" spans="6:36" ht="13.5" customHeight="1">
      <c r="F230" s="228"/>
      <c r="G230" s="228"/>
      <c r="H230" s="228"/>
      <c r="M230" s="228"/>
      <c r="N230" s="228"/>
      <c r="O230" s="228"/>
      <c r="T230" s="228"/>
      <c r="U230" s="228"/>
      <c r="V230" s="228"/>
      <c r="AA230" s="228"/>
      <c r="AB230" s="228"/>
      <c r="AC230" s="228"/>
      <c r="AH230" s="228"/>
      <c r="AI230" s="228"/>
      <c r="AJ230" s="228"/>
    </row>
    <row r="231" spans="6:36" ht="13.5" customHeight="1">
      <c r="F231" s="228"/>
      <c r="G231" s="228"/>
      <c r="H231" s="228"/>
      <c r="M231" s="228"/>
      <c r="N231" s="228"/>
      <c r="O231" s="228"/>
      <c r="T231" s="228"/>
      <c r="U231" s="228"/>
      <c r="V231" s="228"/>
      <c r="AA231" s="228"/>
      <c r="AB231" s="228"/>
      <c r="AC231" s="228"/>
      <c r="AH231" s="228"/>
      <c r="AI231" s="228"/>
      <c r="AJ231" s="228"/>
    </row>
    <row r="232" spans="6:36" ht="13.5" customHeight="1">
      <c r="F232" s="228"/>
      <c r="G232" s="228"/>
      <c r="H232" s="228"/>
      <c r="M232" s="228"/>
      <c r="N232" s="228"/>
      <c r="O232" s="228"/>
      <c r="T232" s="228"/>
      <c r="U232" s="228"/>
      <c r="V232" s="228"/>
      <c r="AA232" s="228"/>
      <c r="AB232" s="228"/>
      <c r="AC232" s="228"/>
      <c r="AH232" s="228"/>
      <c r="AI232" s="228"/>
      <c r="AJ232" s="228"/>
    </row>
    <row r="233" spans="6:36" ht="13.5" customHeight="1">
      <c r="F233" s="228"/>
      <c r="G233" s="228"/>
      <c r="H233" s="228"/>
      <c r="M233" s="228"/>
      <c r="N233" s="228"/>
      <c r="O233" s="228"/>
      <c r="T233" s="228"/>
      <c r="U233" s="228"/>
      <c r="V233" s="228"/>
      <c r="AA233" s="228"/>
      <c r="AB233" s="228"/>
      <c r="AC233" s="228"/>
      <c r="AH233" s="228"/>
      <c r="AI233" s="228"/>
      <c r="AJ233" s="228"/>
    </row>
    <row r="234" spans="6:36" ht="13.5" customHeight="1">
      <c r="F234" s="228"/>
      <c r="G234" s="228"/>
      <c r="H234" s="228"/>
      <c r="M234" s="228"/>
      <c r="N234" s="228"/>
      <c r="O234" s="228"/>
      <c r="T234" s="228"/>
      <c r="U234" s="228"/>
      <c r="V234" s="228"/>
      <c r="AA234" s="228"/>
      <c r="AB234" s="228"/>
      <c r="AC234" s="228"/>
      <c r="AH234" s="228"/>
      <c r="AI234" s="228"/>
      <c r="AJ234" s="228"/>
    </row>
    <row r="235" spans="6:36" ht="13.5" customHeight="1">
      <c r="F235" s="228"/>
      <c r="G235" s="228"/>
      <c r="H235" s="228"/>
      <c r="M235" s="228"/>
      <c r="N235" s="228"/>
      <c r="O235" s="228"/>
      <c r="T235" s="228"/>
      <c r="U235" s="228"/>
      <c r="V235" s="228"/>
      <c r="AA235" s="228"/>
      <c r="AB235" s="228"/>
      <c r="AC235" s="228"/>
      <c r="AH235" s="228"/>
      <c r="AI235" s="228"/>
      <c r="AJ235" s="228"/>
    </row>
    <row r="236" spans="6:36" ht="13.5" customHeight="1">
      <c r="F236" s="228"/>
      <c r="G236" s="228"/>
      <c r="H236" s="228"/>
      <c r="M236" s="228"/>
      <c r="N236" s="228"/>
      <c r="O236" s="228"/>
      <c r="T236" s="228"/>
      <c r="U236" s="228"/>
      <c r="V236" s="228"/>
      <c r="AA236" s="228"/>
      <c r="AB236" s="228"/>
      <c r="AC236" s="228"/>
      <c r="AH236" s="228"/>
      <c r="AI236" s="228"/>
      <c r="AJ236" s="228"/>
    </row>
    <row r="237" spans="6:36" ht="13.5" customHeight="1">
      <c r="F237" s="228"/>
      <c r="G237" s="228"/>
      <c r="H237" s="228"/>
      <c r="M237" s="228"/>
      <c r="N237" s="228"/>
      <c r="O237" s="228"/>
      <c r="T237" s="228"/>
      <c r="U237" s="228"/>
      <c r="V237" s="228"/>
      <c r="AA237" s="228"/>
      <c r="AB237" s="228"/>
      <c r="AC237" s="228"/>
      <c r="AH237" s="228"/>
      <c r="AI237" s="228"/>
      <c r="AJ237" s="228"/>
    </row>
    <row r="238" spans="6:36" ht="13.5" customHeight="1">
      <c r="F238" s="228"/>
      <c r="G238" s="228"/>
      <c r="H238" s="228"/>
      <c r="M238" s="228"/>
      <c r="N238" s="228"/>
      <c r="O238" s="228"/>
      <c r="T238" s="228"/>
      <c r="U238" s="228"/>
      <c r="V238" s="228"/>
      <c r="AA238" s="228"/>
      <c r="AB238" s="228"/>
      <c r="AC238" s="228"/>
      <c r="AH238" s="228"/>
      <c r="AI238" s="228"/>
      <c r="AJ238" s="228"/>
    </row>
    <row r="239" spans="6:36" ht="13.5" customHeight="1">
      <c r="F239" s="228"/>
      <c r="G239" s="228"/>
      <c r="H239" s="228"/>
      <c r="M239" s="228"/>
      <c r="N239" s="228"/>
      <c r="O239" s="228"/>
      <c r="T239" s="228"/>
      <c r="U239" s="228"/>
      <c r="V239" s="228"/>
      <c r="AA239" s="228"/>
      <c r="AB239" s="228"/>
      <c r="AC239" s="228"/>
      <c r="AH239" s="228"/>
      <c r="AI239" s="228"/>
      <c r="AJ239" s="228"/>
    </row>
    <row r="240" spans="6:36" ht="13.5" customHeight="1">
      <c r="F240" s="228"/>
      <c r="G240" s="228"/>
      <c r="H240" s="228"/>
      <c r="M240" s="228"/>
      <c r="N240" s="228"/>
      <c r="O240" s="228"/>
      <c r="T240" s="228"/>
      <c r="U240" s="228"/>
      <c r="V240" s="228"/>
      <c r="AA240" s="228"/>
      <c r="AB240" s="228"/>
      <c r="AC240" s="228"/>
      <c r="AH240" s="228"/>
      <c r="AI240" s="228"/>
      <c r="AJ240" s="228"/>
    </row>
    <row r="241" spans="6:36" ht="13.5" customHeight="1">
      <c r="F241" s="228"/>
      <c r="G241" s="228"/>
      <c r="H241" s="228"/>
      <c r="M241" s="228"/>
      <c r="N241" s="228"/>
      <c r="O241" s="228"/>
      <c r="T241" s="228"/>
      <c r="U241" s="228"/>
      <c r="V241" s="228"/>
      <c r="AA241" s="228"/>
      <c r="AB241" s="228"/>
      <c r="AC241" s="228"/>
      <c r="AH241" s="228"/>
      <c r="AI241" s="228"/>
      <c r="AJ241" s="228"/>
    </row>
    <row r="242" spans="6:36" ht="13.5" customHeight="1">
      <c r="F242" s="228"/>
      <c r="G242" s="228"/>
      <c r="H242" s="228"/>
      <c r="M242" s="228"/>
      <c r="N242" s="228"/>
      <c r="O242" s="228"/>
      <c r="T242" s="228"/>
      <c r="U242" s="228"/>
      <c r="V242" s="228"/>
      <c r="AA242" s="228"/>
      <c r="AB242" s="228"/>
      <c r="AC242" s="228"/>
      <c r="AH242" s="228"/>
      <c r="AI242" s="228"/>
      <c r="AJ242" s="228"/>
    </row>
    <row r="243" spans="6:36" ht="13.5" customHeight="1">
      <c r="F243" s="228"/>
      <c r="G243" s="228"/>
      <c r="H243" s="228"/>
      <c r="M243" s="228"/>
      <c r="N243" s="228"/>
      <c r="O243" s="228"/>
      <c r="T243" s="228"/>
      <c r="U243" s="228"/>
      <c r="V243" s="228"/>
      <c r="AA243" s="228"/>
      <c r="AB243" s="228"/>
      <c r="AC243" s="228"/>
      <c r="AH243" s="228"/>
      <c r="AI243" s="228"/>
      <c r="AJ243" s="228"/>
    </row>
    <row r="244" spans="6:36" ht="13.5" customHeight="1">
      <c r="F244" s="228"/>
      <c r="G244" s="228"/>
      <c r="H244" s="228"/>
      <c r="M244" s="228"/>
      <c r="N244" s="228"/>
      <c r="O244" s="228"/>
      <c r="T244" s="228"/>
      <c r="U244" s="228"/>
      <c r="V244" s="228"/>
      <c r="AA244" s="228"/>
      <c r="AB244" s="228"/>
      <c r="AC244" s="228"/>
      <c r="AH244" s="228"/>
      <c r="AI244" s="228"/>
      <c r="AJ244" s="228"/>
    </row>
    <row r="245" spans="6:36" ht="13.5" customHeight="1">
      <c r="F245" s="228"/>
      <c r="G245" s="228"/>
      <c r="H245" s="228"/>
      <c r="M245" s="228"/>
      <c r="N245" s="228"/>
      <c r="O245" s="228"/>
      <c r="T245" s="228"/>
      <c r="U245" s="228"/>
      <c r="V245" s="228"/>
      <c r="AA245" s="228"/>
      <c r="AB245" s="228"/>
      <c r="AC245" s="228"/>
      <c r="AH245" s="228"/>
      <c r="AI245" s="228"/>
      <c r="AJ245" s="228"/>
    </row>
    <row r="246" spans="6:36" ht="13.5" customHeight="1">
      <c r="F246" s="228"/>
      <c r="G246" s="228"/>
      <c r="H246" s="228"/>
      <c r="M246" s="228"/>
      <c r="N246" s="228"/>
      <c r="O246" s="228"/>
      <c r="T246" s="228"/>
      <c r="U246" s="228"/>
      <c r="V246" s="228"/>
      <c r="AA246" s="228"/>
      <c r="AB246" s="228"/>
      <c r="AC246" s="228"/>
      <c r="AH246" s="228"/>
      <c r="AI246" s="228"/>
      <c r="AJ246" s="228"/>
    </row>
    <row r="247" spans="6:36" ht="13.5" customHeight="1">
      <c r="F247" s="228"/>
      <c r="G247" s="228"/>
      <c r="H247" s="228"/>
      <c r="M247" s="228"/>
      <c r="N247" s="228"/>
      <c r="O247" s="228"/>
      <c r="T247" s="228"/>
      <c r="U247" s="228"/>
      <c r="V247" s="228"/>
      <c r="AA247" s="228"/>
      <c r="AB247" s="228"/>
      <c r="AC247" s="228"/>
      <c r="AH247" s="228"/>
      <c r="AI247" s="228"/>
      <c r="AJ247" s="228"/>
    </row>
    <row r="248" spans="6:36" ht="13.5" customHeight="1">
      <c r="F248" s="228"/>
      <c r="G248" s="228"/>
      <c r="H248" s="228"/>
      <c r="M248" s="228"/>
      <c r="N248" s="228"/>
      <c r="O248" s="228"/>
      <c r="T248" s="228"/>
      <c r="U248" s="228"/>
      <c r="V248" s="228"/>
      <c r="AA248" s="228"/>
      <c r="AB248" s="228"/>
      <c r="AC248" s="228"/>
      <c r="AH248" s="228"/>
      <c r="AI248" s="228"/>
      <c r="AJ248" s="228"/>
    </row>
    <row r="249" spans="6:36" ht="13.5" customHeight="1">
      <c r="F249" s="228"/>
      <c r="G249" s="228"/>
      <c r="H249" s="228"/>
      <c r="M249" s="228"/>
      <c r="N249" s="228"/>
      <c r="O249" s="228"/>
      <c r="T249" s="228"/>
      <c r="U249" s="228"/>
      <c r="V249" s="228"/>
      <c r="AA249" s="228"/>
      <c r="AB249" s="228"/>
      <c r="AC249" s="228"/>
      <c r="AH249" s="228"/>
      <c r="AI249" s="228"/>
      <c r="AJ249" s="228"/>
    </row>
    <row r="250" spans="6:36" ht="13.5" customHeight="1">
      <c r="F250" s="228"/>
      <c r="G250" s="228"/>
      <c r="H250" s="228"/>
      <c r="M250" s="228"/>
      <c r="N250" s="228"/>
      <c r="O250" s="228"/>
      <c r="T250" s="228"/>
      <c r="U250" s="228"/>
      <c r="V250" s="228"/>
      <c r="AA250" s="228"/>
      <c r="AB250" s="228"/>
      <c r="AC250" s="228"/>
      <c r="AH250" s="228"/>
      <c r="AI250" s="228"/>
      <c r="AJ250" s="228"/>
    </row>
    <row r="251" spans="6:36" ht="13.5" customHeight="1">
      <c r="F251" s="228"/>
      <c r="G251" s="228"/>
      <c r="H251" s="228"/>
      <c r="M251" s="228"/>
      <c r="N251" s="228"/>
      <c r="O251" s="228"/>
      <c r="T251" s="228"/>
      <c r="U251" s="228"/>
      <c r="V251" s="228"/>
      <c r="AA251" s="228"/>
      <c r="AB251" s="228"/>
      <c r="AC251" s="228"/>
      <c r="AH251" s="228"/>
      <c r="AI251" s="228"/>
      <c r="AJ251" s="228"/>
    </row>
    <row r="252" spans="6:36" ht="13.5" customHeight="1">
      <c r="F252" s="228"/>
      <c r="G252" s="228"/>
      <c r="H252" s="228"/>
      <c r="M252" s="228"/>
      <c r="N252" s="228"/>
      <c r="O252" s="228"/>
      <c r="T252" s="228"/>
      <c r="U252" s="228"/>
      <c r="V252" s="228"/>
      <c r="AA252" s="228"/>
      <c r="AB252" s="228"/>
      <c r="AC252" s="228"/>
      <c r="AH252" s="228"/>
      <c r="AI252" s="228"/>
      <c r="AJ252" s="228"/>
    </row>
    <row r="253" spans="6:36" ht="13.5" customHeight="1">
      <c r="F253" s="228"/>
      <c r="G253" s="228"/>
      <c r="H253" s="228"/>
      <c r="M253" s="228"/>
      <c r="N253" s="228"/>
      <c r="O253" s="228"/>
      <c r="T253" s="228"/>
      <c r="U253" s="228"/>
      <c r="V253" s="228"/>
      <c r="AA253" s="228"/>
      <c r="AB253" s="228"/>
      <c r="AC253" s="228"/>
      <c r="AH253" s="228"/>
      <c r="AI253" s="228"/>
      <c r="AJ253" s="228"/>
    </row>
    <row r="254" spans="6:36" ht="13.5" customHeight="1">
      <c r="F254" s="228"/>
      <c r="G254" s="228"/>
      <c r="H254" s="228"/>
      <c r="M254" s="228"/>
      <c r="N254" s="228"/>
      <c r="O254" s="228"/>
      <c r="T254" s="228"/>
      <c r="U254" s="228"/>
      <c r="V254" s="228"/>
      <c r="AA254" s="228"/>
      <c r="AB254" s="228"/>
      <c r="AC254" s="228"/>
      <c r="AH254" s="228"/>
      <c r="AI254" s="228"/>
      <c r="AJ254" s="228"/>
    </row>
    <row r="255" spans="6:36" ht="13.5" customHeight="1">
      <c r="F255" s="228"/>
      <c r="G255" s="228"/>
      <c r="H255" s="228"/>
      <c r="M255" s="228"/>
      <c r="N255" s="228"/>
      <c r="O255" s="228"/>
      <c r="T255" s="228"/>
      <c r="U255" s="228"/>
      <c r="V255" s="228"/>
      <c r="AA255" s="228"/>
      <c r="AB255" s="228"/>
      <c r="AC255" s="228"/>
      <c r="AH255" s="228"/>
      <c r="AI255" s="228"/>
      <c r="AJ255" s="228"/>
    </row>
    <row r="256" spans="6:36" ht="13.5" customHeight="1">
      <c r="F256" s="228"/>
      <c r="G256" s="228"/>
      <c r="H256" s="228"/>
      <c r="M256" s="228"/>
      <c r="N256" s="228"/>
      <c r="O256" s="228"/>
      <c r="T256" s="228"/>
      <c r="U256" s="228"/>
      <c r="V256" s="228"/>
      <c r="AA256" s="228"/>
      <c r="AB256" s="228"/>
      <c r="AC256" s="228"/>
      <c r="AH256" s="228"/>
      <c r="AI256" s="228"/>
      <c r="AJ256" s="228"/>
    </row>
    <row r="257" spans="6:36" ht="13.5" customHeight="1">
      <c r="F257" s="228"/>
      <c r="G257" s="228"/>
      <c r="H257" s="228"/>
      <c r="M257" s="228"/>
      <c r="N257" s="228"/>
      <c r="O257" s="228"/>
      <c r="T257" s="228"/>
      <c r="U257" s="228"/>
      <c r="V257" s="228"/>
      <c r="AA257" s="228"/>
      <c r="AB257" s="228"/>
      <c r="AC257" s="228"/>
      <c r="AH257" s="228"/>
      <c r="AI257" s="228"/>
      <c r="AJ257" s="228"/>
    </row>
    <row r="258" spans="6:36" ht="13.5" customHeight="1">
      <c r="F258" s="228"/>
      <c r="G258" s="228"/>
      <c r="H258" s="228"/>
      <c r="M258" s="228"/>
      <c r="N258" s="228"/>
      <c r="O258" s="228"/>
      <c r="T258" s="228"/>
      <c r="U258" s="228"/>
      <c r="V258" s="228"/>
      <c r="AA258" s="228"/>
      <c r="AB258" s="228"/>
      <c r="AC258" s="228"/>
      <c r="AH258" s="228"/>
      <c r="AI258" s="228"/>
      <c r="AJ258" s="228"/>
    </row>
    <row r="259" spans="6:36" ht="13.5" customHeight="1">
      <c r="F259" s="228"/>
      <c r="G259" s="228"/>
      <c r="H259" s="228"/>
      <c r="M259" s="228"/>
      <c r="N259" s="228"/>
      <c r="O259" s="228"/>
      <c r="T259" s="228"/>
      <c r="U259" s="228"/>
      <c r="V259" s="228"/>
      <c r="AA259" s="228"/>
      <c r="AB259" s="228"/>
      <c r="AC259" s="228"/>
      <c r="AH259" s="228"/>
      <c r="AI259" s="228"/>
      <c r="AJ259" s="228"/>
    </row>
    <row r="260" spans="6:36" ht="13.5" customHeight="1">
      <c r="F260" s="228"/>
      <c r="G260" s="228"/>
      <c r="H260" s="228"/>
      <c r="M260" s="228"/>
      <c r="N260" s="228"/>
      <c r="O260" s="228"/>
      <c r="T260" s="228"/>
      <c r="U260" s="228"/>
      <c r="V260" s="228"/>
      <c r="AA260" s="228"/>
      <c r="AB260" s="228"/>
      <c r="AC260" s="228"/>
      <c r="AH260" s="228"/>
      <c r="AI260" s="228"/>
      <c r="AJ260" s="228"/>
    </row>
    <row r="261" spans="6:36" ht="13.5" customHeight="1">
      <c r="F261" s="228"/>
      <c r="G261" s="228"/>
      <c r="H261" s="228"/>
      <c r="M261" s="228"/>
      <c r="N261" s="228"/>
      <c r="O261" s="228"/>
      <c r="T261" s="228"/>
      <c r="U261" s="228"/>
      <c r="V261" s="228"/>
      <c r="AA261" s="228"/>
      <c r="AB261" s="228"/>
      <c r="AC261" s="228"/>
      <c r="AH261" s="228"/>
      <c r="AI261" s="228"/>
      <c r="AJ261" s="228"/>
    </row>
    <row r="262" spans="6:36" ht="13.5" customHeight="1">
      <c r="F262" s="228"/>
      <c r="G262" s="228"/>
      <c r="H262" s="228"/>
      <c r="M262" s="228"/>
      <c r="N262" s="228"/>
      <c r="O262" s="228"/>
      <c r="T262" s="228"/>
      <c r="U262" s="228"/>
      <c r="V262" s="228"/>
      <c r="AA262" s="228"/>
      <c r="AB262" s="228"/>
      <c r="AC262" s="228"/>
      <c r="AH262" s="228"/>
      <c r="AI262" s="228"/>
      <c r="AJ262" s="228"/>
    </row>
    <row r="263" spans="6:36" ht="13.5" customHeight="1">
      <c r="F263" s="228"/>
      <c r="G263" s="228"/>
      <c r="H263" s="228"/>
      <c r="M263" s="228"/>
      <c r="N263" s="228"/>
      <c r="O263" s="228"/>
      <c r="T263" s="228"/>
      <c r="U263" s="228"/>
      <c r="V263" s="228"/>
      <c r="AA263" s="228"/>
      <c r="AB263" s="228"/>
      <c r="AC263" s="228"/>
      <c r="AH263" s="228"/>
      <c r="AI263" s="228"/>
      <c r="AJ263" s="228"/>
    </row>
    <row r="264" spans="6:36" ht="13.5" customHeight="1">
      <c r="F264" s="228"/>
      <c r="G264" s="228"/>
      <c r="H264" s="228"/>
      <c r="M264" s="228"/>
      <c r="N264" s="228"/>
      <c r="O264" s="228"/>
      <c r="T264" s="228"/>
      <c r="U264" s="228"/>
      <c r="V264" s="228"/>
      <c r="AA264" s="228"/>
      <c r="AB264" s="228"/>
      <c r="AC264" s="228"/>
      <c r="AH264" s="228"/>
      <c r="AI264" s="228"/>
      <c r="AJ264" s="228"/>
    </row>
    <row r="265" spans="6:36" ht="13.5" customHeight="1">
      <c r="F265" s="228"/>
      <c r="G265" s="228"/>
      <c r="H265" s="228"/>
      <c r="M265" s="228"/>
      <c r="N265" s="228"/>
      <c r="O265" s="228"/>
      <c r="T265" s="228"/>
      <c r="U265" s="228"/>
      <c r="V265" s="228"/>
      <c r="AA265" s="228"/>
      <c r="AB265" s="228"/>
      <c r="AC265" s="228"/>
      <c r="AH265" s="228"/>
      <c r="AI265" s="228"/>
      <c r="AJ265" s="228"/>
    </row>
    <row r="266" spans="6:36" ht="13.5" customHeight="1">
      <c r="F266" s="228"/>
      <c r="G266" s="228"/>
      <c r="H266" s="228"/>
      <c r="M266" s="228"/>
      <c r="N266" s="228"/>
      <c r="O266" s="228"/>
      <c r="T266" s="228"/>
      <c r="U266" s="228"/>
      <c r="V266" s="228"/>
      <c r="AA266" s="228"/>
      <c r="AB266" s="228"/>
      <c r="AC266" s="228"/>
      <c r="AH266" s="228"/>
      <c r="AI266" s="228"/>
      <c r="AJ266" s="228"/>
    </row>
    <row r="267" spans="6:36" ht="13.5" customHeight="1">
      <c r="F267" s="228"/>
      <c r="G267" s="228"/>
      <c r="H267" s="228"/>
      <c r="M267" s="228"/>
      <c r="N267" s="228"/>
      <c r="O267" s="228"/>
      <c r="T267" s="228"/>
      <c r="U267" s="228"/>
      <c r="V267" s="228"/>
      <c r="AA267" s="228"/>
      <c r="AB267" s="228"/>
      <c r="AC267" s="228"/>
      <c r="AH267" s="228"/>
      <c r="AI267" s="228"/>
      <c r="AJ267" s="228"/>
    </row>
    <row r="268" spans="6:36" ht="13.5" customHeight="1">
      <c r="F268" s="228"/>
      <c r="G268" s="228"/>
      <c r="H268" s="228"/>
      <c r="M268" s="228"/>
      <c r="N268" s="228"/>
      <c r="O268" s="228"/>
      <c r="T268" s="228"/>
      <c r="U268" s="228"/>
      <c r="V268" s="228"/>
      <c r="AA268" s="228"/>
      <c r="AB268" s="228"/>
      <c r="AC268" s="228"/>
      <c r="AH268" s="228"/>
      <c r="AI268" s="228"/>
      <c r="AJ268" s="228"/>
    </row>
    <row r="269" spans="6:36" ht="13.5" customHeight="1">
      <c r="F269" s="228"/>
      <c r="G269" s="228"/>
      <c r="H269" s="228"/>
      <c r="M269" s="228"/>
      <c r="N269" s="228"/>
      <c r="O269" s="228"/>
      <c r="T269" s="228"/>
      <c r="U269" s="228"/>
      <c r="V269" s="228"/>
      <c r="AA269" s="228"/>
      <c r="AB269" s="228"/>
      <c r="AC269" s="228"/>
      <c r="AH269" s="228"/>
      <c r="AI269" s="228"/>
      <c r="AJ269" s="228"/>
    </row>
    <row r="270" spans="6:36" ht="13.5" customHeight="1">
      <c r="F270" s="228"/>
      <c r="G270" s="228"/>
      <c r="H270" s="228"/>
      <c r="M270" s="228"/>
      <c r="N270" s="228"/>
      <c r="O270" s="228"/>
      <c r="T270" s="228"/>
      <c r="U270" s="228"/>
      <c r="V270" s="228"/>
      <c r="AA270" s="228"/>
      <c r="AB270" s="228"/>
      <c r="AC270" s="228"/>
      <c r="AH270" s="228"/>
      <c r="AI270" s="228"/>
      <c r="AJ270" s="228"/>
    </row>
    <row r="271" spans="6:36" ht="13.5" customHeight="1">
      <c r="F271" s="228"/>
      <c r="G271" s="228"/>
      <c r="H271" s="228"/>
      <c r="M271" s="228"/>
      <c r="N271" s="228"/>
      <c r="O271" s="228"/>
      <c r="T271" s="228"/>
      <c r="U271" s="228"/>
      <c r="V271" s="228"/>
      <c r="AA271" s="228"/>
      <c r="AB271" s="228"/>
      <c r="AC271" s="228"/>
      <c r="AH271" s="228"/>
      <c r="AI271" s="228"/>
      <c r="AJ271" s="228"/>
    </row>
    <row r="272" spans="6:36" ht="13.5" customHeight="1">
      <c r="F272" s="228"/>
      <c r="G272" s="228"/>
      <c r="H272" s="228"/>
      <c r="M272" s="228"/>
      <c r="N272" s="228"/>
      <c r="O272" s="228"/>
      <c r="T272" s="228"/>
      <c r="U272" s="228"/>
      <c r="V272" s="228"/>
      <c r="AA272" s="228"/>
      <c r="AB272" s="228"/>
      <c r="AC272" s="228"/>
      <c r="AH272" s="228"/>
      <c r="AI272" s="228"/>
      <c r="AJ272" s="228"/>
    </row>
    <row r="273" spans="6:36" ht="13.5" customHeight="1">
      <c r="F273" s="228"/>
      <c r="G273" s="228"/>
      <c r="H273" s="228"/>
      <c r="M273" s="228"/>
      <c r="N273" s="228"/>
      <c r="O273" s="228"/>
      <c r="T273" s="228"/>
      <c r="U273" s="228"/>
      <c r="V273" s="228"/>
      <c r="AA273" s="228"/>
      <c r="AB273" s="228"/>
      <c r="AC273" s="228"/>
      <c r="AH273" s="228"/>
      <c r="AI273" s="228"/>
      <c r="AJ273" s="228"/>
    </row>
    <row r="274" spans="6:36" ht="13.5" customHeight="1">
      <c r="F274" s="228"/>
      <c r="G274" s="228"/>
      <c r="H274" s="228"/>
      <c r="M274" s="228"/>
      <c r="N274" s="228"/>
      <c r="O274" s="228"/>
      <c r="T274" s="228"/>
      <c r="U274" s="228"/>
      <c r="V274" s="228"/>
      <c r="AA274" s="228"/>
      <c r="AB274" s="228"/>
      <c r="AC274" s="228"/>
      <c r="AH274" s="228"/>
      <c r="AI274" s="228"/>
      <c r="AJ274" s="228"/>
    </row>
    <row r="275" spans="6:36" ht="13.5" customHeight="1">
      <c r="F275" s="228"/>
      <c r="G275" s="228"/>
      <c r="H275" s="228"/>
      <c r="M275" s="228"/>
      <c r="N275" s="228"/>
      <c r="O275" s="228"/>
      <c r="T275" s="228"/>
      <c r="U275" s="228"/>
      <c r="V275" s="228"/>
      <c r="AA275" s="228"/>
      <c r="AB275" s="228"/>
      <c r="AC275" s="228"/>
      <c r="AH275" s="228"/>
      <c r="AI275" s="228"/>
      <c r="AJ275" s="228"/>
    </row>
    <row r="276" spans="6:36" ht="13.5" customHeight="1">
      <c r="F276" s="228"/>
      <c r="G276" s="228"/>
      <c r="H276" s="228"/>
      <c r="M276" s="228"/>
      <c r="N276" s="228"/>
      <c r="O276" s="228"/>
      <c r="T276" s="228"/>
      <c r="U276" s="228"/>
      <c r="V276" s="228"/>
      <c r="AA276" s="228"/>
      <c r="AB276" s="228"/>
      <c r="AC276" s="228"/>
      <c r="AH276" s="228"/>
      <c r="AI276" s="228"/>
      <c r="AJ276" s="228"/>
    </row>
    <row r="277" spans="6:36" ht="13.5" customHeight="1">
      <c r="F277" s="228"/>
      <c r="G277" s="228"/>
      <c r="H277" s="228"/>
      <c r="M277" s="228"/>
      <c r="N277" s="228"/>
      <c r="O277" s="228"/>
      <c r="T277" s="228"/>
      <c r="U277" s="228"/>
      <c r="V277" s="228"/>
      <c r="AA277" s="228"/>
      <c r="AB277" s="228"/>
      <c r="AC277" s="228"/>
      <c r="AH277" s="228"/>
      <c r="AI277" s="228"/>
      <c r="AJ277" s="228"/>
    </row>
    <row r="278" spans="6:36" ht="13.5" customHeight="1">
      <c r="F278" s="228"/>
      <c r="G278" s="228"/>
      <c r="H278" s="228"/>
      <c r="M278" s="228"/>
      <c r="N278" s="228"/>
      <c r="O278" s="228"/>
      <c r="T278" s="228"/>
      <c r="U278" s="228"/>
      <c r="V278" s="228"/>
      <c r="AA278" s="228"/>
      <c r="AB278" s="228"/>
      <c r="AC278" s="228"/>
      <c r="AH278" s="228"/>
      <c r="AI278" s="228"/>
      <c r="AJ278" s="228"/>
    </row>
    <row r="279" spans="6:36" ht="13.5" customHeight="1">
      <c r="F279" s="228"/>
      <c r="G279" s="228"/>
      <c r="H279" s="228"/>
      <c r="M279" s="228"/>
      <c r="N279" s="228"/>
      <c r="O279" s="228"/>
      <c r="T279" s="228"/>
      <c r="U279" s="228"/>
      <c r="V279" s="228"/>
      <c r="AA279" s="228"/>
      <c r="AB279" s="228"/>
      <c r="AC279" s="228"/>
      <c r="AH279" s="228"/>
      <c r="AI279" s="228"/>
      <c r="AJ279" s="228"/>
    </row>
    <row r="280" spans="6:36" ht="13.5" customHeight="1">
      <c r="F280" s="228"/>
      <c r="G280" s="228"/>
      <c r="H280" s="228"/>
      <c r="M280" s="228"/>
      <c r="N280" s="228"/>
      <c r="O280" s="228"/>
      <c r="T280" s="228"/>
      <c r="U280" s="228"/>
      <c r="V280" s="228"/>
      <c r="AA280" s="228"/>
      <c r="AB280" s="228"/>
      <c r="AC280" s="228"/>
      <c r="AH280" s="228"/>
      <c r="AI280" s="228"/>
      <c r="AJ280" s="228"/>
    </row>
    <row r="281" spans="6:36" ht="13.5" customHeight="1">
      <c r="F281" s="228"/>
      <c r="G281" s="228"/>
      <c r="H281" s="228"/>
      <c r="M281" s="228"/>
      <c r="N281" s="228"/>
      <c r="O281" s="228"/>
      <c r="T281" s="228"/>
      <c r="U281" s="228"/>
      <c r="V281" s="228"/>
      <c r="AA281" s="228"/>
      <c r="AB281" s="228"/>
      <c r="AC281" s="228"/>
      <c r="AH281" s="228"/>
      <c r="AI281" s="228"/>
      <c r="AJ281" s="228"/>
    </row>
    <row r="282" spans="6:36" ht="13.5" customHeight="1">
      <c r="F282" s="228"/>
      <c r="G282" s="228"/>
      <c r="H282" s="228"/>
      <c r="M282" s="228"/>
      <c r="N282" s="228"/>
      <c r="O282" s="228"/>
      <c r="T282" s="228"/>
      <c r="U282" s="228"/>
      <c r="V282" s="228"/>
      <c r="AA282" s="228"/>
      <c r="AB282" s="228"/>
      <c r="AC282" s="228"/>
      <c r="AH282" s="228"/>
      <c r="AI282" s="228"/>
      <c r="AJ282" s="228"/>
    </row>
    <row r="283" spans="6:36" ht="13.5" customHeight="1">
      <c r="F283" s="228"/>
      <c r="G283" s="228"/>
      <c r="H283" s="228"/>
      <c r="M283" s="228"/>
      <c r="N283" s="228"/>
      <c r="O283" s="228"/>
      <c r="T283" s="228"/>
      <c r="U283" s="228"/>
      <c r="V283" s="228"/>
      <c r="AA283" s="228"/>
      <c r="AB283" s="228"/>
      <c r="AC283" s="228"/>
      <c r="AH283" s="228"/>
      <c r="AI283" s="228"/>
      <c r="AJ283" s="228"/>
    </row>
    <row r="284" spans="6:36" ht="13.5" customHeight="1">
      <c r="F284" s="228"/>
      <c r="G284" s="228"/>
      <c r="H284" s="228"/>
      <c r="M284" s="228"/>
      <c r="N284" s="228"/>
      <c r="O284" s="228"/>
      <c r="T284" s="228"/>
      <c r="U284" s="228"/>
      <c r="V284" s="228"/>
      <c r="AA284" s="228"/>
      <c r="AB284" s="228"/>
      <c r="AC284" s="228"/>
      <c r="AH284" s="228"/>
      <c r="AI284" s="228"/>
      <c r="AJ284" s="228"/>
    </row>
    <row r="285" spans="6:36" ht="13.5" customHeight="1">
      <c r="F285" s="228"/>
      <c r="G285" s="228"/>
      <c r="H285" s="228"/>
      <c r="M285" s="228"/>
      <c r="N285" s="228"/>
      <c r="O285" s="228"/>
      <c r="T285" s="228"/>
      <c r="U285" s="228"/>
      <c r="V285" s="228"/>
      <c r="AA285" s="228"/>
      <c r="AB285" s="228"/>
      <c r="AC285" s="228"/>
      <c r="AH285" s="228"/>
      <c r="AI285" s="228"/>
      <c r="AJ285" s="228"/>
    </row>
    <row r="286" spans="6:36" ht="13.5" customHeight="1">
      <c r="F286" s="228"/>
      <c r="G286" s="228"/>
      <c r="H286" s="228"/>
      <c r="M286" s="228"/>
      <c r="N286" s="228"/>
      <c r="O286" s="228"/>
      <c r="T286" s="228"/>
      <c r="U286" s="228"/>
      <c r="V286" s="228"/>
      <c r="AA286" s="228"/>
      <c r="AB286" s="228"/>
      <c r="AC286" s="228"/>
      <c r="AH286" s="228"/>
      <c r="AI286" s="228"/>
      <c r="AJ286" s="228"/>
    </row>
    <row r="287" spans="6:36" ht="13.5" customHeight="1">
      <c r="F287" s="228"/>
      <c r="G287" s="228"/>
      <c r="H287" s="228"/>
      <c r="M287" s="228"/>
      <c r="N287" s="228"/>
      <c r="O287" s="228"/>
      <c r="T287" s="228"/>
      <c r="U287" s="228"/>
      <c r="V287" s="228"/>
      <c r="AA287" s="228"/>
      <c r="AB287" s="228"/>
      <c r="AC287" s="228"/>
      <c r="AH287" s="228"/>
      <c r="AI287" s="228"/>
      <c r="AJ287" s="228"/>
    </row>
    <row r="288" spans="6:36" ht="13.5" customHeight="1">
      <c r="F288" s="228"/>
      <c r="G288" s="228"/>
      <c r="H288" s="228"/>
      <c r="M288" s="228"/>
      <c r="N288" s="228"/>
      <c r="O288" s="228"/>
      <c r="T288" s="228"/>
      <c r="U288" s="228"/>
      <c r="V288" s="228"/>
      <c r="AA288" s="228"/>
      <c r="AB288" s="228"/>
      <c r="AC288" s="228"/>
      <c r="AH288" s="228"/>
      <c r="AI288" s="228"/>
      <c r="AJ288" s="228"/>
    </row>
    <row r="289" spans="6:36" ht="13.5" customHeight="1">
      <c r="F289" s="228"/>
      <c r="G289" s="228"/>
      <c r="H289" s="228"/>
      <c r="M289" s="228"/>
      <c r="N289" s="228"/>
      <c r="O289" s="228"/>
      <c r="T289" s="228"/>
      <c r="U289" s="228"/>
      <c r="V289" s="228"/>
      <c r="AA289" s="228"/>
      <c r="AB289" s="228"/>
      <c r="AC289" s="228"/>
      <c r="AH289" s="228"/>
      <c r="AI289" s="228"/>
      <c r="AJ289" s="228"/>
    </row>
    <row r="290" spans="6:36" ht="13.5" customHeight="1">
      <c r="F290" s="228"/>
      <c r="G290" s="228"/>
      <c r="H290" s="228"/>
      <c r="M290" s="228"/>
      <c r="N290" s="228"/>
      <c r="O290" s="228"/>
      <c r="T290" s="228"/>
      <c r="U290" s="228"/>
      <c r="V290" s="228"/>
      <c r="AA290" s="228"/>
      <c r="AB290" s="228"/>
      <c r="AC290" s="228"/>
      <c r="AH290" s="228"/>
      <c r="AI290" s="228"/>
      <c r="AJ290" s="228"/>
    </row>
    <row r="291" spans="6:36" ht="13.5" customHeight="1">
      <c r="F291" s="228"/>
      <c r="G291" s="228"/>
      <c r="H291" s="228"/>
      <c r="M291" s="228"/>
      <c r="N291" s="228"/>
      <c r="O291" s="228"/>
      <c r="T291" s="228"/>
      <c r="U291" s="228"/>
      <c r="V291" s="228"/>
      <c r="AA291" s="228"/>
      <c r="AB291" s="228"/>
      <c r="AC291" s="228"/>
      <c r="AH291" s="228"/>
      <c r="AI291" s="228"/>
      <c r="AJ291" s="228"/>
    </row>
    <row r="292" spans="6:36" ht="13.5" customHeight="1">
      <c r="F292" s="228"/>
      <c r="G292" s="228"/>
      <c r="H292" s="228"/>
      <c r="M292" s="228"/>
      <c r="N292" s="228"/>
      <c r="O292" s="228"/>
      <c r="T292" s="228"/>
      <c r="U292" s="228"/>
      <c r="V292" s="228"/>
      <c r="AA292" s="228"/>
      <c r="AB292" s="228"/>
      <c r="AC292" s="228"/>
      <c r="AH292" s="228"/>
      <c r="AI292" s="228"/>
      <c r="AJ292" s="228"/>
    </row>
    <row r="293" spans="6:36" ht="13.5" customHeight="1">
      <c r="F293" s="228"/>
      <c r="G293" s="228"/>
      <c r="H293" s="228"/>
      <c r="M293" s="228"/>
      <c r="N293" s="228"/>
      <c r="O293" s="228"/>
      <c r="T293" s="228"/>
      <c r="U293" s="228"/>
      <c r="V293" s="228"/>
      <c r="AA293" s="228"/>
      <c r="AB293" s="228"/>
      <c r="AC293" s="228"/>
      <c r="AH293" s="228"/>
      <c r="AI293" s="228"/>
      <c r="AJ293" s="228"/>
    </row>
    <row r="294" spans="6:36" ht="13.5" customHeight="1">
      <c r="F294" s="228"/>
      <c r="G294" s="228"/>
      <c r="H294" s="228"/>
      <c r="M294" s="228"/>
      <c r="N294" s="228"/>
      <c r="O294" s="228"/>
      <c r="T294" s="228"/>
      <c r="U294" s="228"/>
      <c r="V294" s="228"/>
      <c r="AA294" s="228"/>
      <c r="AB294" s="228"/>
      <c r="AC294" s="228"/>
      <c r="AH294" s="228"/>
      <c r="AI294" s="228"/>
      <c r="AJ294" s="228"/>
    </row>
    <row r="295" spans="6:36" ht="13.5" customHeight="1">
      <c r="F295" s="228"/>
      <c r="G295" s="228"/>
      <c r="H295" s="228"/>
      <c r="M295" s="228"/>
      <c r="N295" s="228"/>
      <c r="O295" s="228"/>
      <c r="T295" s="228"/>
      <c r="U295" s="228"/>
      <c r="V295" s="228"/>
      <c r="AA295" s="228"/>
      <c r="AB295" s="228"/>
      <c r="AC295" s="228"/>
      <c r="AH295" s="228"/>
      <c r="AI295" s="228"/>
      <c r="AJ295" s="228"/>
    </row>
    <row r="296" spans="6:36" ht="13.5" customHeight="1">
      <c r="F296" s="228"/>
      <c r="G296" s="228"/>
      <c r="H296" s="228"/>
      <c r="M296" s="228"/>
      <c r="N296" s="228"/>
      <c r="O296" s="228"/>
      <c r="T296" s="228"/>
      <c r="U296" s="228"/>
      <c r="V296" s="228"/>
      <c r="AA296" s="228"/>
      <c r="AB296" s="228"/>
      <c r="AC296" s="228"/>
      <c r="AH296" s="228"/>
      <c r="AI296" s="228"/>
      <c r="AJ296" s="228"/>
    </row>
    <row r="297" spans="6:36" ht="13.5" customHeight="1">
      <c r="F297" s="228"/>
      <c r="G297" s="228"/>
      <c r="H297" s="228"/>
      <c r="M297" s="228"/>
      <c r="N297" s="228"/>
      <c r="O297" s="228"/>
      <c r="T297" s="228"/>
      <c r="U297" s="228"/>
      <c r="V297" s="228"/>
      <c r="AA297" s="228"/>
      <c r="AB297" s="228"/>
      <c r="AC297" s="228"/>
      <c r="AH297" s="228"/>
      <c r="AI297" s="228"/>
      <c r="AJ297" s="228"/>
    </row>
    <row r="298" spans="6:36" ht="13.5" customHeight="1">
      <c r="F298" s="228"/>
      <c r="G298" s="228"/>
      <c r="H298" s="228"/>
      <c r="M298" s="228"/>
      <c r="N298" s="228"/>
      <c r="O298" s="228"/>
      <c r="T298" s="228"/>
      <c r="U298" s="228"/>
      <c r="V298" s="228"/>
      <c r="AA298" s="228"/>
      <c r="AB298" s="228"/>
      <c r="AC298" s="228"/>
      <c r="AH298" s="228"/>
      <c r="AI298" s="228"/>
      <c r="AJ298" s="228"/>
    </row>
    <row r="299" spans="6:36" ht="13.5" customHeight="1">
      <c r="F299" s="228"/>
      <c r="G299" s="228"/>
      <c r="H299" s="228"/>
      <c r="M299" s="228"/>
      <c r="N299" s="228"/>
      <c r="O299" s="228"/>
      <c r="T299" s="228"/>
      <c r="U299" s="228"/>
      <c r="V299" s="228"/>
      <c r="AA299" s="228"/>
      <c r="AB299" s="228"/>
      <c r="AC299" s="228"/>
      <c r="AH299" s="228"/>
      <c r="AI299" s="228"/>
      <c r="AJ299" s="228"/>
    </row>
    <row r="300" spans="6:36" ht="13.5" customHeight="1">
      <c r="F300" s="228"/>
      <c r="G300" s="228"/>
      <c r="H300" s="228"/>
      <c r="M300" s="228"/>
      <c r="N300" s="228"/>
      <c r="O300" s="228"/>
      <c r="T300" s="228"/>
      <c r="U300" s="228"/>
      <c r="V300" s="228"/>
      <c r="AA300" s="228"/>
      <c r="AB300" s="228"/>
      <c r="AC300" s="228"/>
      <c r="AH300" s="228"/>
      <c r="AI300" s="228"/>
      <c r="AJ300" s="228"/>
    </row>
    <row r="301" spans="6:36" ht="13.5" customHeight="1">
      <c r="F301" s="228"/>
      <c r="G301" s="228"/>
      <c r="H301" s="228"/>
      <c r="M301" s="228"/>
      <c r="N301" s="228"/>
      <c r="O301" s="228"/>
      <c r="T301" s="228"/>
      <c r="U301" s="228"/>
      <c r="V301" s="228"/>
      <c r="AA301" s="228"/>
      <c r="AB301" s="228"/>
      <c r="AC301" s="228"/>
      <c r="AH301" s="228"/>
      <c r="AI301" s="228"/>
      <c r="AJ301" s="228"/>
    </row>
    <row r="302" spans="6:36" ht="13.5" customHeight="1">
      <c r="F302" s="228"/>
      <c r="G302" s="228"/>
      <c r="H302" s="228"/>
      <c r="M302" s="228"/>
      <c r="N302" s="228"/>
      <c r="O302" s="228"/>
      <c r="T302" s="228"/>
      <c r="U302" s="228"/>
      <c r="V302" s="228"/>
      <c r="AA302" s="228"/>
      <c r="AB302" s="228"/>
      <c r="AC302" s="228"/>
      <c r="AH302" s="228"/>
      <c r="AI302" s="228"/>
      <c r="AJ302" s="228"/>
    </row>
    <row r="303" spans="6:36" ht="13.5" customHeight="1">
      <c r="F303" s="228"/>
      <c r="G303" s="228"/>
      <c r="H303" s="228"/>
      <c r="M303" s="228"/>
      <c r="N303" s="228"/>
      <c r="O303" s="228"/>
      <c r="T303" s="228"/>
      <c r="U303" s="228"/>
      <c r="V303" s="228"/>
      <c r="AA303" s="228"/>
      <c r="AB303" s="228"/>
      <c r="AC303" s="228"/>
      <c r="AH303" s="228"/>
      <c r="AI303" s="228"/>
      <c r="AJ303" s="228"/>
    </row>
    <row r="304" spans="6:36" ht="13.5" customHeight="1">
      <c r="F304" s="228"/>
      <c r="G304" s="228"/>
      <c r="H304" s="228"/>
      <c r="M304" s="228"/>
      <c r="N304" s="228"/>
      <c r="O304" s="228"/>
      <c r="T304" s="228"/>
      <c r="U304" s="228"/>
      <c r="V304" s="228"/>
      <c r="AA304" s="228"/>
      <c r="AB304" s="228"/>
      <c r="AC304" s="228"/>
      <c r="AH304" s="228"/>
      <c r="AI304" s="228"/>
      <c r="AJ304" s="228"/>
    </row>
    <row r="305" spans="6:36" ht="13.5" customHeight="1">
      <c r="F305" s="228"/>
      <c r="G305" s="228"/>
      <c r="H305" s="228"/>
      <c r="M305" s="228"/>
      <c r="N305" s="228"/>
      <c r="O305" s="228"/>
      <c r="T305" s="228"/>
      <c r="U305" s="228"/>
      <c r="V305" s="228"/>
      <c r="AA305" s="228"/>
      <c r="AB305" s="228"/>
      <c r="AC305" s="228"/>
      <c r="AH305" s="228"/>
      <c r="AI305" s="228"/>
      <c r="AJ305" s="228"/>
    </row>
    <row r="306" spans="6:36" ht="13.5" customHeight="1">
      <c r="F306" s="228"/>
      <c r="G306" s="228"/>
      <c r="H306" s="228"/>
      <c r="M306" s="228"/>
      <c r="N306" s="228"/>
      <c r="O306" s="228"/>
      <c r="T306" s="228"/>
      <c r="U306" s="228"/>
      <c r="V306" s="228"/>
      <c r="AA306" s="228"/>
      <c r="AB306" s="228"/>
      <c r="AC306" s="228"/>
      <c r="AH306" s="228"/>
      <c r="AI306" s="228"/>
      <c r="AJ306" s="228"/>
    </row>
    <row r="307" spans="6:36" ht="13.5" customHeight="1">
      <c r="F307" s="228"/>
      <c r="G307" s="228"/>
      <c r="H307" s="228"/>
      <c r="M307" s="228"/>
      <c r="N307" s="228"/>
      <c r="O307" s="228"/>
      <c r="T307" s="228"/>
      <c r="U307" s="228"/>
      <c r="V307" s="228"/>
      <c r="AA307" s="228"/>
      <c r="AB307" s="228"/>
      <c r="AC307" s="228"/>
      <c r="AH307" s="228"/>
      <c r="AI307" s="228"/>
      <c r="AJ307" s="228"/>
    </row>
    <row r="308" spans="6:36" ht="13.5" customHeight="1">
      <c r="F308" s="228"/>
      <c r="G308" s="228"/>
      <c r="H308" s="228"/>
      <c r="M308" s="228"/>
      <c r="N308" s="228"/>
      <c r="O308" s="228"/>
      <c r="T308" s="228"/>
      <c r="U308" s="228"/>
      <c r="V308" s="228"/>
      <c r="AA308" s="228"/>
      <c r="AB308" s="228"/>
      <c r="AC308" s="228"/>
      <c r="AH308" s="228"/>
      <c r="AI308" s="228"/>
      <c r="AJ308" s="228"/>
    </row>
    <row r="309" spans="6:36" ht="13.5" customHeight="1">
      <c r="F309" s="228"/>
      <c r="G309" s="228"/>
      <c r="H309" s="228"/>
      <c r="M309" s="228"/>
      <c r="N309" s="228"/>
      <c r="O309" s="228"/>
      <c r="T309" s="228"/>
      <c r="U309" s="228"/>
      <c r="V309" s="228"/>
      <c r="AA309" s="228"/>
      <c r="AB309" s="228"/>
      <c r="AC309" s="228"/>
      <c r="AH309" s="228"/>
      <c r="AI309" s="228"/>
      <c r="AJ309" s="228"/>
    </row>
    <row r="310" spans="6:36" ht="13.5" customHeight="1">
      <c r="F310" s="228"/>
      <c r="G310" s="228"/>
      <c r="H310" s="228"/>
      <c r="M310" s="228"/>
      <c r="N310" s="228"/>
      <c r="O310" s="228"/>
      <c r="T310" s="228"/>
      <c r="U310" s="228"/>
      <c r="V310" s="228"/>
      <c r="AA310" s="228"/>
      <c r="AB310" s="228"/>
      <c r="AC310" s="228"/>
      <c r="AH310" s="228"/>
      <c r="AI310" s="228"/>
      <c r="AJ310" s="228"/>
    </row>
    <row r="311" spans="6:36" ht="13.5" customHeight="1">
      <c r="F311" s="228"/>
      <c r="G311" s="228"/>
      <c r="H311" s="228"/>
      <c r="M311" s="228"/>
      <c r="N311" s="228"/>
      <c r="O311" s="228"/>
      <c r="T311" s="228"/>
      <c r="U311" s="228"/>
      <c r="V311" s="228"/>
      <c r="AA311" s="228"/>
      <c r="AB311" s="228"/>
      <c r="AC311" s="228"/>
      <c r="AH311" s="228"/>
      <c r="AI311" s="228"/>
      <c r="AJ311" s="228"/>
    </row>
    <row r="312" spans="6:36" ht="13.5" customHeight="1">
      <c r="F312" s="228"/>
      <c r="G312" s="228"/>
      <c r="H312" s="228"/>
      <c r="M312" s="228"/>
      <c r="N312" s="228"/>
      <c r="O312" s="228"/>
      <c r="T312" s="228"/>
      <c r="U312" s="228"/>
      <c r="V312" s="228"/>
      <c r="AA312" s="228"/>
      <c r="AB312" s="228"/>
      <c r="AC312" s="228"/>
      <c r="AH312" s="228"/>
      <c r="AI312" s="228"/>
      <c r="AJ312" s="228"/>
    </row>
    <row r="313" spans="6:36" ht="13.5" customHeight="1">
      <c r="F313" s="228"/>
      <c r="G313" s="228"/>
      <c r="H313" s="228"/>
      <c r="M313" s="228"/>
      <c r="N313" s="228"/>
      <c r="O313" s="228"/>
      <c r="T313" s="228"/>
      <c r="U313" s="228"/>
      <c r="V313" s="228"/>
      <c r="AA313" s="228"/>
      <c r="AB313" s="228"/>
      <c r="AC313" s="228"/>
      <c r="AH313" s="228"/>
      <c r="AI313" s="228"/>
      <c r="AJ313" s="228"/>
    </row>
    <row r="314" spans="6:36" ht="13.5" customHeight="1">
      <c r="F314" s="228"/>
      <c r="G314" s="228"/>
      <c r="H314" s="228"/>
      <c r="M314" s="228"/>
      <c r="N314" s="228"/>
      <c r="O314" s="228"/>
      <c r="T314" s="228"/>
      <c r="U314" s="228"/>
      <c r="V314" s="228"/>
      <c r="AA314" s="228"/>
      <c r="AB314" s="228"/>
      <c r="AC314" s="228"/>
      <c r="AH314" s="228"/>
      <c r="AI314" s="228"/>
      <c r="AJ314" s="228"/>
    </row>
    <row r="315" spans="6:36" ht="13.5" customHeight="1">
      <c r="F315" s="228"/>
      <c r="G315" s="228"/>
      <c r="H315" s="228"/>
      <c r="M315" s="228"/>
      <c r="N315" s="228"/>
      <c r="O315" s="228"/>
      <c r="T315" s="228"/>
      <c r="U315" s="228"/>
      <c r="V315" s="228"/>
      <c r="AA315" s="228"/>
      <c r="AB315" s="228"/>
      <c r="AC315" s="228"/>
      <c r="AH315" s="228"/>
      <c r="AI315" s="228"/>
      <c r="AJ315" s="228"/>
    </row>
    <row r="316" spans="6:36" ht="13.5" customHeight="1">
      <c r="F316" s="228"/>
      <c r="G316" s="228"/>
      <c r="H316" s="228"/>
      <c r="M316" s="228"/>
      <c r="N316" s="228"/>
      <c r="O316" s="228"/>
      <c r="T316" s="228"/>
      <c r="U316" s="228"/>
      <c r="V316" s="228"/>
      <c r="AA316" s="228"/>
      <c r="AB316" s="228"/>
      <c r="AC316" s="228"/>
      <c r="AH316" s="228"/>
      <c r="AI316" s="228"/>
      <c r="AJ316" s="228"/>
    </row>
    <row r="317" spans="6:36" ht="13.5" customHeight="1">
      <c r="F317" s="228"/>
      <c r="G317" s="228"/>
      <c r="H317" s="228"/>
      <c r="M317" s="228"/>
      <c r="N317" s="228"/>
      <c r="O317" s="228"/>
      <c r="T317" s="228"/>
      <c r="U317" s="228"/>
      <c r="V317" s="228"/>
      <c r="AA317" s="228"/>
      <c r="AB317" s="228"/>
      <c r="AC317" s="228"/>
      <c r="AH317" s="228"/>
      <c r="AI317" s="228"/>
      <c r="AJ317" s="228"/>
    </row>
    <row r="318" spans="6:36" ht="13.5" customHeight="1">
      <c r="F318" s="228"/>
      <c r="G318" s="228"/>
      <c r="H318" s="228"/>
      <c r="M318" s="228"/>
      <c r="N318" s="228"/>
      <c r="O318" s="228"/>
      <c r="T318" s="228"/>
      <c r="U318" s="228"/>
      <c r="V318" s="228"/>
      <c r="AA318" s="228"/>
      <c r="AB318" s="228"/>
      <c r="AC318" s="228"/>
      <c r="AH318" s="228"/>
      <c r="AI318" s="228"/>
      <c r="AJ318" s="228"/>
    </row>
    <row r="319" spans="6:36" ht="13.5" customHeight="1">
      <c r="F319" s="228"/>
      <c r="G319" s="228"/>
      <c r="H319" s="228"/>
      <c r="M319" s="228"/>
      <c r="N319" s="228"/>
      <c r="O319" s="228"/>
      <c r="T319" s="228"/>
      <c r="U319" s="228"/>
      <c r="V319" s="228"/>
      <c r="AA319" s="228"/>
      <c r="AB319" s="228"/>
      <c r="AC319" s="228"/>
      <c r="AH319" s="228"/>
      <c r="AI319" s="228"/>
      <c r="AJ319" s="228"/>
    </row>
    <row r="320" spans="6:36" ht="13.5" customHeight="1">
      <c r="F320" s="228"/>
      <c r="G320" s="228"/>
      <c r="H320" s="228"/>
      <c r="M320" s="228"/>
      <c r="N320" s="228"/>
      <c r="O320" s="228"/>
      <c r="T320" s="228"/>
      <c r="U320" s="228"/>
      <c r="V320" s="228"/>
      <c r="AA320" s="228"/>
      <c r="AB320" s="228"/>
      <c r="AC320" s="228"/>
      <c r="AH320" s="228"/>
      <c r="AI320" s="228"/>
      <c r="AJ320" s="228"/>
    </row>
    <row r="321" spans="6:36" ht="13.5" customHeight="1">
      <c r="F321" s="228"/>
      <c r="G321" s="228"/>
      <c r="H321" s="228"/>
      <c r="M321" s="228"/>
      <c r="N321" s="228"/>
      <c r="O321" s="228"/>
      <c r="T321" s="228"/>
      <c r="U321" s="228"/>
      <c r="V321" s="228"/>
      <c r="AA321" s="228"/>
      <c r="AB321" s="228"/>
      <c r="AC321" s="228"/>
      <c r="AH321" s="228"/>
      <c r="AI321" s="228"/>
      <c r="AJ321" s="228"/>
    </row>
    <row r="322" spans="6:36" ht="13.5" customHeight="1">
      <c r="F322" s="228"/>
      <c r="G322" s="228"/>
      <c r="H322" s="228"/>
      <c r="M322" s="228"/>
      <c r="N322" s="228"/>
      <c r="O322" s="228"/>
      <c r="T322" s="228"/>
      <c r="U322" s="228"/>
      <c r="V322" s="228"/>
      <c r="AA322" s="228"/>
      <c r="AB322" s="228"/>
      <c r="AC322" s="228"/>
      <c r="AH322" s="228"/>
      <c r="AI322" s="228"/>
      <c r="AJ322" s="228"/>
    </row>
    <row r="323" spans="6:36" ht="13.5" customHeight="1">
      <c r="F323" s="228"/>
      <c r="G323" s="228"/>
      <c r="H323" s="228"/>
      <c r="M323" s="228"/>
      <c r="N323" s="228"/>
      <c r="O323" s="228"/>
      <c r="T323" s="228"/>
      <c r="U323" s="228"/>
      <c r="V323" s="228"/>
      <c r="AA323" s="228"/>
      <c r="AB323" s="228"/>
      <c r="AC323" s="228"/>
      <c r="AH323" s="228"/>
      <c r="AI323" s="228"/>
      <c r="AJ323" s="228"/>
    </row>
    <row r="324" spans="6:36" ht="13.5" customHeight="1">
      <c r="F324" s="228"/>
      <c r="G324" s="228"/>
      <c r="H324" s="228"/>
      <c r="M324" s="228"/>
      <c r="N324" s="228"/>
      <c r="O324" s="228"/>
      <c r="T324" s="228"/>
      <c r="U324" s="228"/>
      <c r="V324" s="228"/>
      <c r="AA324" s="228"/>
      <c r="AB324" s="228"/>
      <c r="AC324" s="228"/>
      <c r="AH324" s="228"/>
      <c r="AI324" s="228"/>
      <c r="AJ324" s="228"/>
    </row>
    <row r="325" spans="6:36" ht="13.5" customHeight="1">
      <c r="F325" s="228"/>
      <c r="G325" s="228"/>
      <c r="H325" s="228"/>
      <c r="M325" s="228"/>
      <c r="N325" s="228"/>
      <c r="O325" s="228"/>
      <c r="T325" s="228"/>
      <c r="U325" s="228"/>
      <c r="V325" s="228"/>
      <c r="AA325" s="228"/>
      <c r="AB325" s="228"/>
      <c r="AC325" s="228"/>
      <c r="AH325" s="228"/>
      <c r="AI325" s="228"/>
      <c r="AJ325" s="228"/>
    </row>
    <row r="326" spans="6:36" ht="13.5" customHeight="1">
      <c r="F326" s="228"/>
      <c r="G326" s="228"/>
      <c r="H326" s="228"/>
      <c r="M326" s="228"/>
      <c r="N326" s="228"/>
      <c r="O326" s="228"/>
      <c r="T326" s="228"/>
      <c r="U326" s="228"/>
      <c r="V326" s="228"/>
      <c r="AA326" s="228"/>
      <c r="AB326" s="228"/>
      <c r="AC326" s="228"/>
      <c r="AH326" s="228"/>
      <c r="AI326" s="228"/>
      <c r="AJ326" s="228"/>
    </row>
    <row r="327" spans="6:36" ht="13.5" customHeight="1">
      <c r="F327" s="228"/>
      <c r="G327" s="228"/>
      <c r="H327" s="228"/>
      <c r="M327" s="228"/>
      <c r="N327" s="228"/>
      <c r="O327" s="228"/>
      <c r="T327" s="228"/>
      <c r="U327" s="228"/>
      <c r="V327" s="228"/>
      <c r="AA327" s="228"/>
      <c r="AB327" s="228"/>
      <c r="AC327" s="228"/>
      <c r="AH327" s="228"/>
      <c r="AI327" s="228"/>
      <c r="AJ327" s="228"/>
    </row>
    <row r="328" spans="6:36" ht="13.5" customHeight="1">
      <c r="F328" s="228"/>
      <c r="G328" s="228"/>
      <c r="H328" s="228"/>
      <c r="M328" s="228"/>
      <c r="N328" s="228"/>
      <c r="O328" s="228"/>
      <c r="T328" s="228"/>
      <c r="U328" s="228"/>
      <c r="V328" s="228"/>
      <c r="AA328" s="228"/>
      <c r="AB328" s="228"/>
      <c r="AC328" s="228"/>
      <c r="AH328" s="228"/>
      <c r="AI328" s="228"/>
      <c r="AJ328" s="228"/>
    </row>
    <row r="329" spans="6:36" ht="13.5" customHeight="1">
      <c r="F329" s="228"/>
      <c r="G329" s="228"/>
      <c r="H329" s="228"/>
      <c r="M329" s="228"/>
      <c r="N329" s="228"/>
      <c r="O329" s="228"/>
      <c r="T329" s="228"/>
      <c r="U329" s="228"/>
      <c r="V329" s="228"/>
      <c r="AA329" s="228"/>
      <c r="AB329" s="228"/>
      <c r="AC329" s="228"/>
      <c r="AH329" s="228"/>
      <c r="AI329" s="228"/>
      <c r="AJ329" s="228"/>
    </row>
    <row r="330" spans="6:36" ht="13.5" customHeight="1">
      <c r="F330" s="228"/>
      <c r="G330" s="228"/>
      <c r="H330" s="228"/>
      <c r="M330" s="228"/>
      <c r="N330" s="228"/>
      <c r="O330" s="228"/>
      <c r="T330" s="228"/>
      <c r="U330" s="228"/>
      <c r="V330" s="228"/>
      <c r="AA330" s="228"/>
      <c r="AB330" s="228"/>
      <c r="AC330" s="228"/>
      <c r="AH330" s="228"/>
      <c r="AI330" s="228"/>
      <c r="AJ330" s="228"/>
    </row>
    <row r="331" spans="6:36" ht="13.5" customHeight="1">
      <c r="F331" s="228"/>
      <c r="G331" s="228"/>
      <c r="H331" s="228"/>
      <c r="M331" s="228"/>
      <c r="N331" s="228"/>
      <c r="O331" s="228"/>
      <c r="T331" s="228"/>
      <c r="U331" s="228"/>
      <c r="V331" s="228"/>
      <c r="AA331" s="228"/>
      <c r="AB331" s="228"/>
      <c r="AC331" s="228"/>
      <c r="AH331" s="228"/>
      <c r="AI331" s="228"/>
      <c r="AJ331" s="228"/>
    </row>
    <row r="332" spans="6:36" ht="13.5" customHeight="1">
      <c r="F332" s="228"/>
      <c r="G332" s="228"/>
      <c r="H332" s="228"/>
      <c r="M332" s="228"/>
      <c r="N332" s="228"/>
      <c r="O332" s="228"/>
      <c r="T332" s="228"/>
      <c r="U332" s="228"/>
      <c r="V332" s="228"/>
      <c r="AA332" s="228"/>
      <c r="AB332" s="228"/>
      <c r="AC332" s="228"/>
      <c r="AH332" s="228"/>
      <c r="AI332" s="228"/>
      <c r="AJ332" s="228"/>
    </row>
    <row r="333" spans="6:36" ht="13.5" customHeight="1">
      <c r="F333" s="228"/>
      <c r="G333" s="228"/>
      <c r="H333" s="228"/>
      <c r="M333" s="228"/>
      <c r="N333" s="228"/>
      <c r="O333" s="228"/>
      <c r="T333" s="228"/>
      <c r="U333" s="228"/>
      <c r="V333" s="228"/>
      <c r="AA333" s="228"/>
      <c r="AB333" s="228"/>
      <c r="AC333" s="228"/>
      <c r="AH333" s="228"/>
      <c r="AI333" s="228"/>
      <c r="AJ333" s="228"/>
    </row>
    <row r="334" spans="6:36" ht="13.5" customHeight="1">
      <c r="F334" s="228"/>
      <c r="G334" s="228"/>
      <c r="H334" s="228"/>
      <c r="M334" s="228"/>
      <c r="N334" s="228"/>
      <c r="O334" s="228"/>
      <c r="T334" s="228"/>
      <c r="U334" s="228"/>
      <c r="V334" s="228"/>
      <c r="AA334" s="228"/>
      <c r="AB334" s="228"/>
      <c r="AC334" s="228"/>
      <c r="AH334" s="228"/>
      <c r="AI334" s="228"/>
      <c r="AJ334" s="228"/>
    </row>
    <row r="335" spans="6:36" ht="13.5" customHeight="1">
      <c r="F335" s="228"/>
      <c r="G335" s="228"/>
      <c r="H335" s="228"/>
      <c r="M335" s="228"/>
      <c r="N335" s="228"/>
      <c r="O335" s="228"/>
      <c r="T335" s="228"/>
      <c r="U335" s="228"/>
      <c r="V335" s="228"/>
      <c r="AA335" s="228"/>
      <c r="AB335" s="228"/>
      <c r="AC335" s="228"/>
      <c r="AH335" s="228"/>
      <c r="AI335" s="228"/>
      <c r="AJ335" s="228"/>
    </row>
    <row r="336" spans="6:36" ht="13.5" customHeight="1">
      <c r="F336" s="228"/>
      <c r="G336" s="228"/>
      <c r="H336" s="228"/>
      <c r="M336" s="228"/>
      <c r="N336" s="228"/>
      <c r="O336" s="228"/>
      <c r="T336" s="228"/>
      <c r="U336" s="228"/>
      <c r="V336" s="228"/>
      <c r="AA336" s="228"/>
      <c r="AB336" s="228"/>
      <c r="AC336" s="228"/>
      <c r="AH336" s="228"/>
      <c r="AI336" s="228"/>
      <c r="AJ336" s="228"/>
    </row>
    <row r="337" spans="6:36" ht="13.5" customHeight="1">
      <c r="F337" s="228"/>
      <c r="G337" s="228"/>
      <c r="H337" s="228"/>
      <c r="M337" s="228"/>
      <c r="N337" s="228"/>
      <c r="O337" s="228"/>
      <c r="T337" s="228"/>
      <c r="U337" s="228"/>
      <c r="V337" s="228"/>
      <c r="AA337" s="228"/>
      <c r="AB337" s="228"/>
      <c r="AC337" s="228"/>
      <c r="AH337" s="228"/>
      <c r="AI337" s="228"/>
      <c r="AJ337" s="228"/>
    </row>
    <row r="338" spans="6:36" ht="13.5" customHeight="1">
      <c r="F338" s="228"/>
      <c r="G338" s="228"/>
      <c r="H338" s="228"/>
      <c r="M338" s="228"/>
      <c r="N338" s="228"/>
      <c r="O338" s="228"/>
      <c r="T338" s="228"/>
      <c r="U338" s="228"/>
      <c r="V338" s="228"/>
      <c r="AA338" s="228"/>
      <c r="AB338" s="228"/>
      <c r="AC338" s="228"/>
      <c r="AH338" s="228"/>
      <c r="AI338" s="228"/>
      <c r="AJ338" s="228"/>
    </row>
    <row r="339" spans="6:36" ht="13.5" customHeight="1">
      <c r="F339" s="228"/>
      <c r="G339" s="228"/>
      <c r="H339" s="228"/>
      <c r="M339" s="228"/>
      <c r="N339" s="228"/>
      <c r="O339" s="228"/>
      <c r="T339" s="228"/>
      <c r="U339" s="228"/>
      <c r="V339" s="228"/>
      <c r="AA339" s="228"/>
      <c r="AB339" s="228"/>
      <c r="AC339" s="228"/>
      <c r="AH339" s="228"/>
      <c r="AI339" s="228"/>
      <c r="AJ339" s="228"/>
    </row>
    <row r="340" spans="6:36" ht="13.5" customHeight="1">
      <c r="F340" s="228"/>
      <c r="G340" s="228"/>
      <c r="H340" s="228"/>
      <c r="M340" s="228"/>
      <c r="N340" s="228"/>
      <c r="O340" s="228"/>
      <c r="T340" s="228"/>
      <c r="U340" s="228"/>
      <c r="V340" s="228"/>
      <c r="AA340" s="228"/>
      <c r="AB340" s="228"/>
      <c r="AC340" s="228"/>
      <c r="AH340" s="228"/>
      <c r="AI340" s="228"/>
      <c r="AJ340" s="228"/>
    </row>
    <row r="341" spans="6:36" ht="13.5" customHeight="1">
      <c r="F341" s="228"/>
      <c r="G341" s="228"/>
      <c r="H341" s="228"/>
      <c r="M341" s="228"/>
      <c r="N341" s="228"/>
      <c r="O341" s="228"/>
      <c r="T341" s="228"/>
      <c r="U341" s="228"/>
      <c r="V341" s="228"/>
      <c r="AA341" s="228"/>
      <c r="AB341" s="228"/>
      <c r="AC341" s="228"/>
      <c r="AH341" s="228"/>
      <c r="AI341" s="228"/>
      <c r="AJ341" s="228"/>
    </row>
    <row r="342" spans="6:36" ht="13.5" customHeight="1">
      <c r="F342" s="228"/>
      <c r="G342" s="228"/>
      <c r="H342" s="228"/>
      <c r="M342" s="228"/>
      <c r="N342" s="228"/>
      <c r="O342" s="228"/>
      <c r="T342" s="228"/>
      <c r="U342" s="228"/>
      <c r="V342" s="228"/>
      <c r="AA342" s="228"/>
      <c r="AB342" s="228"/>
      <c r="AC342" s="228"/>
      <c r="AH342" s="228"/>
      <c r="AI342" s="228"/>
      <c r="AJ342" s="228"/>
    </row>
    <row r="343" spans="6:36" ht="13.5" customHeight="1">
      <c r="F343" s="228"/>
      <c r="G343" s="228"/>
      <c r="H343" s="228"/>
      <c r="M343" s="228"/>
      <c r="N343" s="228"/>
      <c r="O343" s="228"/>
      <c r="T343" s="228"/>
      <c r="U343" s="228"/>
      <c r="V343" s="228"/>
      <c r="AA343" s="228"/>
      <c r="AB343" s="228"/>
      <c r="AC343" s="228"/>
      <c r="AH343" s="228"/>
      <c r="AI343" s="228"/>
      <c r="AJ343" s="228"/>
    </row>
    <row r="344" spans="6:36" ht="13.5" customHeight="1">
      <c r="F344" s="228"/>
      <c r="G344" s="228"/>
      <c r="H344" s="228"/>
      <c r="M344" s="228"/>
      <c r="N344" s="228"/>
      <c r="O344" s="228"/>
      <c r="T344" s="228"/>
      <c r="U344" s="228"/>
      <c r="V344" s="228"/>
      <c r="AA344" s="228"/>
      <c r="AB344" s="228"/>
      <c r="AC344" s="228"/>
      <c r="AH344" s="228"/>
      <c r="AI344" s="228"/>
      <c r="AJ344" s="228"/>
    </row>
    <row r="345" spans="6:36" ht="13.5" customHeight="1">
      <c r="F345" s="228"/>
      <c r="G345" s="228"/>
      <c r="H345" s="228"/>
      <c r="M345" s="228"/>
      <c r="N345" s="228"/>
      <c r="O345" s="228"/>
      <c r="T345" s="228"/>
      <c r="U345" s="228"/>
      <c r="V345" s="228"/>
      <c r="AA345" s="228"/>
      <c r="AB345" s="228"/>
      <c r="AC345" s="228"/>
      <c r="AH345" s="228"/>
      <c r="AI345" s="228"/>
      <c r="AJ345" s="228"/>
    </row>
    <row r="346" spans="6:36" ht="13.5" customHeight="1">
      <c r="F346" s="228"/>
      <c r="G346" s="228"/>
      <c r="H346" s="228"/>
      <c r="M346" s="228"/>
      <c r="N346" s="228"/>
      <c r="O346" s="228"/>
      <c r="T346" s="228"/>
      <c r="U346" s="228"/>
      <c r="V346" s="228"/>
      <c r="AA346" s="228"/>
      <c r="AB346" s="228"/>
      <c r="AC346" s="228"/>
      <c r="AH346" s="228"/>
      <c r="AI346" s="228"/>
      <c r="AJ346" s="228"/>
    </row>
    <row r="347" spans="6:36" ht="13.5" customHeight="1">
      <c r="F347" s="228"/>
      <c r="G347" s="228"/>
      <c r="H347" s="228"/>
      <c r="M347" s="228"/>
      <c r="N347" s="228"/>
      <c r="O347" s="228"/>
      <c r="T347" s="228"/>
      <c r="U347" s="228"/>
      <c r="V347" s="228"/>
      <c r="AA347" s="228"/>
      <c r="AB347" s="228"/>
      <c r="AC347" s="228"/>
      <c r="AH347" s="228"/>
      <c r="AI347" s="228"/>
      <c r="AJ347" s="228"/>
    </row>
    <row r="348" spans="6:36" ht="13.5" customHeight="1">
      <c r="F348" s="228"/>
      <c r="G348" s="228"/>
      <c r="H348" s="228"/>
      <c r="M348" s="228"/>
      <c r="N348" s="228"/>
      <c r="O348" s="228"/>
      <c r="T348" s="228"/>
      <c r="U348" s="228"/>
      <c r="V348" s="228"/>
      <c r="AA348" s="228"/>
      <c r="AB348" s="228"/>
      <c r="AC348" s="228"/>
      <c r="AH348" s="228"/>
      <c r="AI348" s="228"/>
      <c r="AJ348" s="228"/>
    </row>
    <row r="349" spans="6:36" ht="13.5" customHeight="1">
      <c r="F349" s="228"/>
      <c r="G349" s="228"/>
      <c r="H349" s="228"/>
      <c r="M349" s="228"/>
      <c r="N349" s="228"/>
      <c r="O349" s="228"/>
      <c r="T349" s="228"/>
      <c r="U349" s="228"/>
      <c r="V349" s="228"/>
      <c r="AA349" s="228"/>
      <c r="AB349" s="228"/>
      <c r="AC349" s="228"/>
      <c r="AH349" s="228"/>
      <c r="AI349" s="228"/>
      <c r="AJ349" s="228"/>
    </row>
    <row r="350" spans="6:36" ht="13.5" customHeight="1">
      <c r="F350" s="228"/>
      <c r="G350" s="228"/>
      <c r="H350" s="228"/>
      <c r="M350" s="228"/>
      <c r="N350" s="228"/>
      <c r="O350" s="228"/>
      <c r="T350" s="228"/>
      <c r="U350" s="228"/>
      <c r="V350" s="228"/>
      <c r="AA350" s="228"/>
      <c r="AB350" s="228"/>
      <c r="AC350" s="228"/>
      <c r="AH350" s="228"/>
      <c r="AI350" s="228"/>
      <c r="AJ350" s="228"/>
    </row>
    <row r="351" spans="6:36" ht="13.5" customHeight="1">
      <c r="F351" s="228"/>
      <c r="G351" s="228"/>
      <c r="H351" s="228"/>
      <c r="M351" s="228"/>
      <c r="N351" s="228"/>
      <c r="O351" s="228"/>
      <c r="T351" s="228"/>
      <c r="U351" s="228"/>
      <c r="V351" s="228"/>
      <c r="AA351" s="228"/>
      <c r="AB351" s="228"/>
      <c r="AC351" s="228"/>
      <c r="AH351" s="228"/>
      <c r="AI351" s="228"/>
      <c r="AJ351" s="228"/>
    </row>
    <row r="352" spans="6:36" ht="13.5" customHeight="1">
      <c r="F352" s="228"/>
      <c r="G352" s="228"/>
      <c r="H352" s="228"/>
      <c r="M352" s="228"/>
      <c r="N352" s="228"/>
      <c r="O352" s="228"/>
      <c r="T352" s="228"/>
      <c r="U352" s="228"/>
      <c r="V352" s="228"/>
      <c r="AA352" s="228"/>
      <c r="AB352" s="228"/>
      <c r="AC352" s="228"/>
      <c r="AH352" s="228"/>
      <c r="AI352" s="228"/>
      <c r="AJ352" s="228"/>
    </row>
    <row r="353" spans="6:36" ht="13.5" customHeight="1">
      <c r="F353" s="228"/>
      <c r="G353" s="228"/>
      <c r="H353" s="228"/>
      <c r="M353" s="228"/>
      <c r="N353" s="228"/>
      <c r="O353" s="228"/>
      <c r="T353" s="228"/>
      <c r="U353" s="228"/>
      <c r="V353" s="228"/>
      <c r="AA353" s="228"/>
      <c r="AB353" s="228"/>
      <c r="AC353" s="228"/>
      <c r="AH353" s="228"/>
      <c r="AI353" s="228"/>
      <c r="AJ353" s="228"/>
    </row>
    <row r="354" spans="6:36" ht="13.5" customHeight="1">
      <c r="F354" s="228"/>
      <c r="G354" s="228"/>
      <c r="H354" s="228"/>
      <c r="M354" s="228"/>
      <c r="N354" s="228"/>
      <c r="O354" s="228"/>
      <c r="T354" s="228"/>
      <c r="U354" s="228"/>
      <c r="V354" s="228"/>
      <c r="AA354" s="228"/>
      <c r="AB354" s="228"/>
      <c r="AC354" s="228"/>
      <c r="AH354" s="228"/>
      <c r="AI354" s="228"/>
      <c r="AJ354" s="228"/>
    </row>
    <row r="355" spans="6:36" ht="13.5" customHeight="1">
      <c r="F355" s="228"/>
      <c r="G355" s="228"/>
      <c r="H355" s="228"/>
      <c r="M355" s="228"/>
      <c r="N355" s="228"/>
      <c r="O355" s="228"/>
      <c r="T355" s="228"/>
      <c r="U355" s="228"/>
      <c r="V355" s="228"/>
      <c r="AA355" s="228"/>
      <c r="AB355" s="228"/>
      <c r="AC355" s="228"/>
      <c r="AH355" s="228"/>
      <c r="AI355" s="228"/>
      <c r="AJ355" s="228"/>
    </row>
    <row r="356" spans="6:36" ht="13.5" customHeight="1">
      <c r="F356" s="228"/>
      <c r="G356" s="228"/>
      <c r="H356" s="228"/>
      <c r="M356" s="228"/>
      <c r="N356" s="228"/>
      <c r="O356" s="228"/>
      <c r="T356" s="228"/>
      <c r="U356" s="228"/>
      <c r="V356" s="228"/>
      <c r="AA356" s="228"/>
      <c r="AB356" s="228"/>
      <c r="AC356" s="228"/>
      <c r="AH356" s="228"/>
      <c r="AI356" s="228"/>
      <c r="AJ356" s="228"/>
    </row>
    <row r="357" spans="6:36" ht="13.5" customHeight="1">
      <c r="F357" s="228"/>
      <c r="G357" s="228"/>
      <c r="H357" s="228"/>
      <c r="M357" s="228"/>
      <c r="N357" s="228"/>
      <c r="O357" s="228"/>
      <c r="T357" s="228"/>
      <c r="U357" s="228"/>
      <c r="V357" s="228"/>
      <c r="AA357" s="228"/>
      <c r="AB357" s="228"/>
      <c r="AC357" s="228"/>
      <c r="AH357" s="228"/>
      <c r="AI357" s="228"/>
      <c r="AJ357" s="228"/>
    </row>
    <row r="358" spans="6:36" ht="13.5" customHeight="1">
      <c r="F358" s="228"/>
      <c r="G358" s="228"/>
      <c r="H358" s="228"/>
      <c r="M358" s="228"/>
      <c r="N358" s="228"/>
      <c r="O358" s="228"/>
      <c r="T358" s="228"/>
      <c r="U358" s="228"/>
      <c r="V358" s="228"/>
      <c r="AA358" s="228"/>
      <c r="AB358" s="228"/>
      <c r="AC358" s="228"/>
      <c r="AH358" s="228"/>
      <c r="AI358" s="228"/>
      <c r="AJ358" s="228"/>
    </row>
    <row r="359" spans="6:36" ht="13.5" customHeight="1">
      <c r="F359" s="228"/>
      <c r="G359" s="228"/>
      <c r="H359" s="228"/>
      <c r="M359" s="228"/>
      <c r="N359" s="228"/>
      <c r="O359" s="228"/>
      <c r="T359" s="228"/>
      <c r="U359" s="228"/>
      <c r="V359" s="228"/>
      <c r="AA359" s="228"/>
      <c r="AB359" s="228"/>
      <c r="AC359" s="228"/>
      <c r="AH359" s="228"/>
      <c r="AI359" s="228"/>
      <c r="AJ359" s="228"/>
    </row>
    <row r="360" spans="6:36" ht="13.5" customHeight="1">
      <c r="F360" s="228"/>
      <c r="G360" s="228"/>
      <c r="H360" s="228"/>
      <c r="M360" s="228"/>
      <c r="N360" s="228"/>
      <c r="O360" s="228"/>
      <c r="T360" s="228"/>
      <c r="U360" s="228"/>
      <c r="V360" s="228"/>
      <c r="AA360" s="228"/>
      <c r="AB360" s="228"/>
      <c r="AC360" s="228"/>
      <c r="AH360" s="228"/>
      <c r="AI360" s="228"/>
      <c r="AJ360" s="228"/>
    </row>
    <row r="361" spans="6:36" ht="13.5" customHeight="1">
      <c r="F361" s="228"/>
      <c r="G361" s="228"/>
      <c r="H361" s="228"/>
      <c r="M361" s="228"/>
      <c r="N361" s="228"/>
      <c r="O361" s="228"/>
      <c r="T361" s="228"/>
      <c r="U361" s="228"/>
      <c r="V361" s="228"/>
      <c r="AA361" s="228"/>
      <c r="AB361" s="228"/>
      <c r="AC361" s="228"/>
      <c r="AH361" s="228"/>
      <c r="AI361" s="228"/>
      <c r="AJ361" s="228"/>
    </row>
    <row r="362" spans="6:36" ht="13.5" customHeight="1">
      <c r="F362" s="228"/>
      <c r="G362" s="228"/>
      <c r="H362" s="228"/>
      <c r="M362" s="228"/>
      <c r="N362" s="228"/>
      <c r="O362" s="228"/>
      <c r="T362" s="228"/>
      <c r="U362" s="228"/>
      <c r="V362" s="228"/>
      <c r="AA362" s="228"/>
      <c r="AB362" s="228"/>
      <c r="AC362" s="228"/>
      <c r="AH362" s="228"/>
      <c r="AI362" s="228"/>
      <c r="AJ362" s="228"/>
    </row>
    <row r="363" spans="6:36" ht="13.5" customHeight="1">
      <c r="F363" s="228"/>
      <c r="G363" s="228"/>
      <c r="H363" s="228"/>
      <c r="M363" s="228"/>
      <c r="N363" s="228"/>
      <c r="O363" s="228"/>
      <c r="T363" s="228"/>
      <c r="U363" s="228"/>
      <c r="V363" s="228"/>
      <c r="AA363" s="228"/>
      <c r="AB363" s="228"/>
      <c r="AC363" s="228"/>
      <c r="AH363" s="228"/>
      <c r="AI363" s="228"/>
      <c r="AJ363" s="228"/>
    </row>
    <row r="364" spans="6:36" ht="13.5" customHeight="1">
      <c r="F364" s="228"/>
      <c r="G364" s="228"/>
      <c r="H364" s="228"/>
      <c r="M364" s="228"/>
      <c r="N364" s="228"/>
      <c r="O364" s="228"/>
      <c r="T364" s="228"/>
      <c r="U364" s="228"/>
      <c r="V364" s="228"/>
      <c r="AA364" s="228"/>
      <c r="AB364" s="228"/>
      <c r="AC364" s="228"/>
      <c r="AH364" s="228"/>
      <c r="AI364" s="228"/>
      <c r="AJ364" s="228"/>
    </row>
    <row r="365" spans="6:36" ht="13.5" customHeight="1">
      <c r="F365" s="228"/>
      <c r="G365" s="228"/>
      <c r="H365" s="228"/>
      <c r="M365" s="228"/>
      <c r="N365" s="228"/>
      <c r="O365" s="228"/>
      <c r="T365" s="228"/>
      <c r="U365" s="228"/>
      <c r="V365" s="228"/>
      <c r="AA365" s="228"/>
      <c r="AB365" s="228"/>
      <c r="AC365" s="228"/>
      <c r="AH365" s="228"/>
      <c r="AI365" s="228"/>
      <c r="AJ365" s="228"/>
    </row>
    <row r="366" spans="6:36" ht="13.5" customHeight="1">
      <c r="F366" s="228"/>
      <c r="G366" s="228"/>
      <c r="H366" s="228"/>
      <c r="M366" s="228"/>
      <c r="N366" s="228"/>
      <c r="O366" s="228"/>
      <c r="T366" s="228"/>
      <c r="U366" s="228"/>
      <c r="V366" s="228"/>
      <c r="AA366" s="228"/>
      <c r="AB366" s="228"/>
      <c r="AC366" s="228"/>
      <c r="AH366" s="228"/>
      <c r="AI366" s="228"/>
      <c r="AJ366" s="228"/>
    </row>
    <row r="367" spans="6:36" ht="13.5" customHeight="1">
      <c r="F367" s="228"/>
      <c r="G367" s="228"/>
      <c r="H367" s="228"/>
      <c r="M367" s="228"/>
      <c r="N367" s="228"/>
      <c r="O367" s="228"/>
      <c r="T367" s="228"/>
      <c r="U367" s="228"/>
      <c r="V367" s="228"/>
      <c r="AA367" s="228"/>
      <c r="AB367" s="228"/>
      <c r="AC367" s="228"/>
      <c r="AH367" s="228"/>
      <c r="AI367" s="228"/>
      <c r="AJ367" s="228"/>
    </row>
    <row r="368" spans="6:36" ht="13.5" customHeight="1">
      <c r="F368" s="228"/>
      <c r="G368" s="228"/>
      <c r="H368" s="228"/>
      <c r="M368" s="228"/>
      <c r="N368" s="228"/>
      <c r="O368" s="228"/>
      <c r="T368" s="228"/>
      <c r="U368" s="228"/>
      <c r="V368" s="228"/>
      <c r="AA368" s="228"/>
      <c r="AB368" s="228"/>
      <c r="AC368" s="228"/>
      <c r="AH368" s="228"/>
      <c r="AI368" s="228"/>
      <c r="AJ368" s="228"/>
    </row>
    <row r="369" spans="6:36" ht="13.5" customHeight="1">
      <c r="F369" s="228"/>
      <c r="G369" s="228"/>
      <c r="H369" s="228"/>
      <c r="M369" s="228"/>
      <c r="N369" s="228"/>
      <c r="O369" s="228"/>
      <c r="T369" s="228"/>
      <c r="U369" s="228"/>
      <c r="V369" s="228"/>
      <c r="AA369" s="228"/>
      <c r="AB369" s="228"/>
      <c r="AC369" s="228"/>
      <c r="AH369" s="228"/>
      <c r="AI369" s="228"/>
      <c r="AJ369" s="228"/>
    </row>
    <row r="370" spans="6:36" ht="13.5" customHeight="1">
      <c r="F370" s="228"/>
      <c r="G370" s="228"/>
      <c r="H370" s="228"/>
      <c r="M370" s="228"/>
      <c r="N370" s="228"/>
      <c r="O370" s="228"/>
      <c r="T370" s="228"/>
      <c r="U370" s="228"/>
      <c r="V370" s="228"/>
      <c r="AA370" s="228"/>
      <c r="AB370" s="228"/>
      <c r="AC370" s="228"/>
      <c r="AH370" s="228"/>
      <c r="AI370" s="228"/>
      <c r="AJ370" s="228"/>
    </row>
    <row r="371" spans="6:36" ht="13.5" customHeight="1">
      <c r="F371" s="228"/>
      <c r="G371" s="228"/>
      <c r="H371" s="228"/>
      <c r="M371" s="228"/>
      <c r="N371" s="228"/>
      <c r="O371" s="228"/>
      <c r="T371" s="228"/>
      <c r="U371" s="228"/>
      <c r="V371" s="228"/>
      <c r="AA371" s="228"/>
      <c r="AB371" s="228"/>
      <c r="AC371" s="228"/>
      <c r="AH371" s="228"/>
      <c r="AI371" s="228"/>
      <c r="AJ371" s="228"/>
    </row>
    <row r="372" spans="6:36" ht="13.5" customHeight="1">
      <c r="F372" s="228"/>
      <c r="G372" s="228"/>
      <c r="H372" s="228"/>
      <c r="M372" s="228"/>
      <c r="N372" s="228"/>
      <c r="O372" s="228"/>
      <c r="T372" s="228"/>
      <c r="U372" s="228"/>
      <c r="V372" s="228"/>
      <c r="AA372" s="228"/>
      <c r="AB372" s="228"/>
      <c r="AC372" s="228"/>
      <c r="AH372" s="228"/>
      <c r="AI372" s="228"/>
      <c r="AJ372" s="228"/>
    </row>
    <row r="373" spans="6:36" ht="13.5" customHeight="1">
      <c r="F373" s="228"/>
      <c r="G373" s="228"/>
      <c r="H373" s="228"/>
      <c r="M373" s="228"/>
      <c r="N373" s="228"/>
      <c r="O373" s="228"/>
      <c r="T373" s="228"/>
      <c r="U373" s="228"/>
      <c r="V373" s="228"/>
      <c r="AA373" s="228"/>
      <c r="AB373" s="228"/>
      <c r="AC373" s="228"/>
      <c r="AH373" s="228"/>
      <c r="AI373" s="228"/>
      <c r="AJ373" s="228"/>
    </row>
    <row r="374" spans="6:36" ht="13.5" customHeight="1">
      <c r="F374" s="228"/>
      <c r="G374" s="228"/>
      <c r="H374" s="228"/>
      <c r="M374" s="228"/>
      <c r="N374" s="228"/>
      <c r="O374" s="228"/>
      <c r="T374" s="228"/>
      <c r="U374" s="228"/>
      <c r="V374" s="228"/>
      <c r="AA374" s="228"/>
      <c r="AB374" s="228"/>
      <c r="AC374" s="228"/>
      <c r="AH374" s="228"/>
      <c r="AI374" s="228"/>
      <c r="AJ374" s="228"/>
    </row>
    <row r="375" spans="6:36" ht="13.5" customHeight="1">
      <c r="F375" s="228"/>
      <c r="G375" s="228"/>
      <c r="H375" s="228"/>
      <c r="M375" s="228"/>
      <c r="N375" s="228"/>
      <c r="O375" s="228"/>
      <c r="T375" s="228"/>
      <c r="U375" s="228"/>
      <c r="V375" s="228"/>
      <c r="AA375" s="228"/>
      <c r="AB375" s="228"/>
      <c r="AC375" s="228"/>
      <c r="AH375" s="228"/>
      <c r="AI375" s="228"/>
      <c r="AJ375" s="228"/>
    </row>
    <row r="376" spans="6:36" ht="13.5" customHeight="1">
      <c r="F376" s="228"/>
      <c r="G376" s="228"/>
      <c r="H376" s="228"/>
      <c r="M376" s="228"/>
      <c r="N376" s="228"/>
      <c r="O376" s="228"/>
      <c r="T376" s="228"/>
      <c r="U376" s="228"/>
      <c r="V376" s="228"/>
      <c r="AA376" s="228"/>
      <c r="AB376" s="228"/>
      <c r="AC376" s="228"/>
      <c r="AH376" s="228"/>
      <c r="AI376" s="228"/>
      <c r="AJ376" s="228"/>
    </row>
    <row r="377" spans="6:36" ht="13.5" customHeight="1">
      <c r="F377" s="228"/>
      <c r="G377" s="228"/>
      <c r="H377" s="228"/>
      <c r="M377" s="228"/>
      <c r="N377" s="228"/>
      <c r="O377" s="228"/>
      <c r="T377" s="228"/>
      <c r="U377" s="228"/>
      <c r="V377" s="228"/>
      <c r="AA377" s="228"/>
      <c r="AB377" s="228"/>
      <c r="AC377" s="228"/>
      <c r="AH377" s="228"/>
      <c r="AI377" s="228"/>
      <c r="AJ377" s="228"/>
    </row>
    <row r="378" spans="6:36" ht="13.5" customHeight="1">
      <c r="F378" s="228"/>
      <c r="G378" s="228"/>
      <c r="H378" s="228"/>
      <c r="M378" s="228"/>
      <c r="N378" s="228"/>
      <c r="O378" s="228"/>
      <c r="T378" s="228"/>
      <c r="U378" s="228"/>
      <c r="V378" s="228"/>
      <c r="AA378" s="228"/>
      <c r="AB378" s="228"/>
      <c r="AC378" s="228"/>
      <c r="AH378" s="228"/>
      <c r="AI378" s="228"/>
      <c r="AJ378" s="228"/>
    </row>
    <row r="379" spans="6:36" ht="13.5" customHeight="1">
      <c r="F379" s="228"/>
      <c r="G379" s="228"/>
      <c r="H379" s="228"/>
      <c r="M379" s="228"/>
      <c r="N379" s="228"/>
      <c r="O379" s="228"/>
      <c r="T379" s="228"/>
      <c r="U379" s="228"/>
      <c r="V379" s="228"/>
      <c r="AA379" s="228"/>
      <c r="AB379" s="228"/>
      <c r="AC379" s="228"/>
      <c r="AH379" s="228"/>
      <c r="AI379" s="228"/>
      <c r="AJ379" s="228"/>
    </row>
    <row r="380" spans="6:36" ht="13.5" customHeight="1">
      <c r="F380" s="228"/>
      <c r="G380" s="228"/>
      <c r="H380" s="228"/>
      <c r="M380" s="228"/>
      <c r="N380" s="228"/>
      <c r="O380" s="228"/>
      <c r="T380" s="228"/>
      <c r="U380" s="228"/>
      <c r="V380" s="228"/>
      <c r="AA380" s="228"/>
      <c r="AB380" s="228"/>
      <c r="AC380" s="228"/>
      <c r="AH380" s="228"/>
      <c r="AI380" s="228"/>
      <c r="AJ380" s="228"/>
    </row>
    <row r="381" spans="6:36" ht="13.5" customHeight="1">
      <c r="F381" s="228"/>
      <c r="G381" s="228"/>
      <c r="H381" s="228"/>
      <c r="M381" s="228"/>
      <c r="N381" s="228"/>
      <c r="O381" s="228"/>
      <c r="T381" s="228"/>
      <c r="U381" s="228"/>
      <c r="V381" s="228"/>
      <c r="AA381" s="228"/>
      <c r="AB381" s="228"/>
      <c r="AC381" s="228"/>
      <c r="AH381" s="228"/>
      <c r="AI381" s="228"/>
      <c r="AJ381" s="228"/>
    </row>
    <row r="382" spans="6:36" ht="13.5" customHeight="1">
      <c r="F382" s="228"/>
      <c r="G382" s="228"/>
      <c r="H382" s="228"/>
      <c r="M382" s="228"/>
      <c r="N382" s="228"/>
      <c r="O382" s="228"/>
      <c r="T382" s="228"/>
      <c r="U382" s="228"/>
      <c r="V382" s="228"/>
      <c r="AA382" s="228"/>
      <c r="AB382" s="228"/>
      <c r="AC382" s="228"/>
      <c r="AH382" s="228"/>
      <c r="AI382" s="228"/>
      <c r="AJ382" s="228"/>
    </row>
    <row r="383" spans="6:36" ht="13.5" customHeight="1">
      <c r="F383" s="228"/>
      <c r="G383" s="228"/>
      <c r="H383" s="228"/>
      <c r="M383" s="228"/>
      <c r="N383" s="228"/>
      <c r="O383" s="228"/>
      <c r="T383" s="228"/>
      <c r="U383" s="228"/>
      <c r="V383" s="228"/>
      <c r="AA383" s="228"/>
      <c r="AB383" s="228"/>
      <c r="AC383" s="228"/>
      <c r="AH383" s="228"/>
      <c r="AI383" s="228"/>
      <c r="AJ383" s="228"/>
    </row>
    <row r="384" spans="6:36" ht="13.5" customHeight="1">
      <c r="F384" s="228"/>
      <c r="G384" s="228"/>
      <c r="H384" s="228"/>
      <c r="M384" s="228"/>
      <c r="N384" s="228"/>
      <c r="O384" s="228"/>
      <c r="T384" s="228"/>
      <c r="U384" s="228"/>
      <c r="V384" s="228"/>
      <c r="AA384" s="228"/>
      <c r="AB384" s="228"/>
      <c r="AC384" s="228"/>
      <c r="AH384" s="228"/>
      <c r="AI384" s="228"/>
      <c r="AJ384" s="228"/>
    </row>
    <row r="385" spans="6:36" ht="13.5" customHeight="1">
      <c r="F385" s="228"/>
      <c r="G385" s="228"/>
      <c r="H385" s="228"/>
      <c r="M385" s="228"/>
      <c r="N385" s="228"/>
      <c r="O385" s="228"/>
      <c r="T385" s="228"/>
      <c r="U385" s="228"/>
      <c r="V385" s="228"/>
      <c r="AA385" s="228"/>
      <c r="AB385" s="228"/>
      <c r="AC385" s="228"/>
      <c r="AH385" s="228"/>
      <c r="AI385" s="228"/>
      <c r="AJ385" s="228"/>
    </row>
    <row r="386" spans="6:36" ht="13.5" customHeight="1">
      <c r="F386" s="228"/>
      <c r="G386" s="228"/>
      <c r="H386" s="228"/>
      <c r="M386" s="228"/>
      <c r="N386" s="228"/>
      <c r="O386" s="228"/>
      <c r="T386" s="228"/>
      <c r="U386" s="228"/>
      <c r="V386" s="228"/>
      <c r="AA386" s="228"/>
      <c r="AB386" s="228"/>
      <c r="AC386" s="228"/>
      <c r="AH386" s="228"/>
      <c r="AI386" s="228"/>
      <c r="AJ386" s="228"/>
    </row>
    <row r="387" spans="6:36" ht="13.5" customHeight="1">
      <c r="F387" s="228"/>
      <c r="G387" s="228"/>
      <c r="H387" s="228"/>
      <c r="M387" s="228"/>
      <c r="N387" s="228"/>
      <c r="O387" s="228"/>
      <c r="T387" s="228"/>
      <c r="U387" s="228"/>
      <c r="V387" s="228"/>
      <c r="AA387" s="228"/>
      <c r="AB387" s="228"/>
      <c r="AC387" s="228"/>
      <c r="AH387" s="228"/>
      <c r="AI387" s="228"/>
      <c r="AJ387" s="228"/>
    </row>
    <row r="388" spans="6:36" ht="13.5" customHeight="1">
      <c r="F388" s="228"/>
      <c r="G388" s="228"/>
      <c r="H388" s="228"/>
      <c r="M388" s="228"/>
      <c r="N388" s="228"/>
      <c r="O388" s="228"/>
      <c r="T388" s="228"/>
      <c r="U388" s="228"/>
      <c r="V388" s="228"/>
      <c r="AA388" s="228"/>
      <c r="AB388" s="228"/>
      <c r="AC388" s="228"/>
      <c r="AH388" s="228"/>
      <c r="AI388" s="228"/>
      <c r="AJ388" s="228"/>
    </row>
    <row r="389" spans="6:36" ht="13.5" customHeight="1">
      <c r="F389" s="228"/>
      <c r="G389" s="228"/>
      <c r="H389" s="228"/>
      <c r="M389" s="228"/>
      <c r="N389" s="228"/>
      <c r="O389" s="228"/>
      <c r="T389" s="228"/>
      <c r="U389" s="228"/>
      <c r="V389" s="228"/>
      <c r="AA389" s="228"/>
      <c r="AB389" s="228"/>
      <c r="AC389" s="228"/>
      <c r="AH389" s="228"/>
      <c r="AI389" s="228"/>
      <c r="AJ389" s="228"/>
    </row>
    <row r="390" spans="6:36" ht="13.5" customHeight="1">
      <c r="F390" s="228"/>
      <c r="G390" s="228"/>
      <c r="H390" s="228"/>
      <c r="M390" s="228"/>
      <c r="N390" s="228"/>
      <c r="O390" s="228"/>
      <c r="T390" s="228"/>
      <c r="U390" s="228"/>
      <c r="V390" s="228"/>
      <c r="AA390" s="228"/>
      <c r="AB390" s="228"/>
      <c r="AC390" s="228"/>
      <c r="AH390" s="228"/>
      <c r="AI390" s="228"/>
      <c r="AJ390" s="228"/>
    </row>
    <row r="391" spans="6:36" ht="13.5" customHeight="1">
      <c r="F391" s="228"/>
      <c r="G391" s="228"/>
      <c r="H391" s="228"/>
      <c r="M391" s="228"/>
      <c r="N391" s="228"/>
      <c r="O391" s="228"/>
      <c r="T391" s="228"/>
      <c r="U391" s="228"/>
      <c r="V391" s="228"/>
      <c r="AA391" s="228"/>
      <c r="AB391" s="228"/>
      <c r="AC391" s="228"/>
      <c r="AH391" s="228"/>
      <c r="AI391" s="228"/>
      <c r="AJ391" s="228"/>
    </row>
    <row r="392" spans="6:36" ht="13.5" customHeight="1">
      <c r="F392" s="228"/>
      <c r="G392" s="228"/>
      <c r="H392" s="228"/>
      <c r="M392" s="228"/>
      <c r="N392" s="228"/>
      <c r="O392" s="228"/>
      <c r="T392" s="228"/>
      <c r="U392" s="228"/>
      <c r="V392" s="228"/>
      <c r="AA392" s="228"/>
      <c r="AB392" s="228"/>
      <c r="AC392" s="228"/>
      <c r="AH392" s="228"/>
      <c r="AI392" s="228"/>
      <c r="AJ392" s="228"/>
    </row>
    <row r="393" spans="6:36" ht="13.5" customHeight="1">
      <c r="F393" s="228"/>
      <c r="G393" s="228"/>
      <c r="H393" s="228"/>
      <c r="M393" s="228"/>
      <c r="N393" s="228"/>
      <c r="O393" s="228"/>
      <c r="T393" s="228"/>
      <c r="U393" s="228"/>
      <c r="V393" s="228"/>
      <c r="AA393" s="228"/>
      <c r="AB393" s="228"/>
      <c r="AC393" s="228"/>
      <c r="AH393" s="228"/>
      <c r="AI393" s="228"/>
      <c r="AJ393" s="228"/>
    </row>
    <row r="394" spans="6:36" ht="13.5" customHeight="1">
      <c r="F394" s="228"/>
      <c r="G394" s="228"/>
      <c r="H394" s="228"/>
      <c r="M394" s="228"/>
      <c r="N394" s="228"/>
      <c r="O394" s="228"/>
      <c r="T394" s="228"/>
      <c r="U394" s="228"/>
      <c r="V394" s="228"/>
      <c r="AA394" s="228"/>
      <c r="AB394" s="228"/>
      <c r="AC394" s="228"/>
      <c r="AH394" s="228"/>
      <c r="AI394" s="228"/>
      <c r="AJ394" s="228"/>
    </row>
    <row r="395" spans="6:36" ht="13.5" customHeight="1">
      <c r="F395" s="228"/>
      <c r="G395" s="228"/>
      <c r="H395" s="228"/>
      <c r="M395" s="228"/>
      <c r="N395" s="228"/>
      <c r="O395" s="228"/>
      <c r="T395" s="228"/>
      <c r="U395" s="228"/>
      <c r="V395" s="228"/>
      <c r="AA395" s="228"/>
      <c r="AB395" s="228"/>
      <c r="AC395" s="228"/>
      <c r="AH395" s="228"/>
      <c r="AI395" s="228"/>
      <c r="AJ395" s="228"/>
    </row>
    <row r="396" spans="6:36" ht="13.5" customHeight="1">
      <c r="F396" s="228"/>
      <c r="G396" s="228"/>
      <c r="H396" s="228"/>
      <c r="M396" s="228"/>
      <c r="N396" s="228"/>
      <c r="O396" s="228"/>
      <c r="T396" s="228"/>
      <c r="U396" s="228"/>
      <c r="V396" s="228"/>
      <c r="AA396" s="228"/>
      <c r="AB396" s="228"/>
      <c r="AC396" s="228"/>
      <c r="AH396" s="228"/>
      <c r="AI396" s="228"/>
      <c r="AJ396" s="228"/>
    </row>
    <row r="397" spans="6:36" ht="13.5" customHeight="1">
      <c r="F397" s="228"/>
      <c r="G397" s="228"/>
      <c r="H397" s="228"/>
      <c r="M397" s="228"/>
      <c r="N397" s="228"/>
      <c r="O397" s="228"/>
      <c r="T397" s="228"/>
      <c r="U397" s="228"/>
      <c r="V397" s="228"/>
      <c r="AA397" s="228"/>
      <c r="AB397" s="228"/>
      <c r="AC397" s="228"/>
      <c r="AH397" s="228"/>
      <c r="AI397" s="228"/>
      <c r="AJ397" s="228"/>
    </row>
    <row r="398" spans="6:36" ht="13.5" customHeight="1">
      <c r="F398" s="228"/>
      <c r="G398" s="228"/>
      <c r="H398" s="228"/>
      <c r="M398" s="228"/>
      <c r="N398" s="228"/>
      <c r="O398" s="228"/>
      <c r="T398" s="228"/>
      <c r="U398" s="228"/>
      <c r="V398" s="228"/>
      <c r="AA398" s="228"/>
      <c r="AB398" s="228"/>
      <c r="AC398" s="228"/>
      <c r="AH398" s="228"/>
      <c r="AI398" s="228"/>
      <c r="AJ398" s="228"/>
    </row>
    <row r="399" spans="6:36" ht="13.5" customHeight="1">
      <c r="F399" s="228"/>
      <c r="G399" s="228"/>
      <c r="H399" s="228"/>
      <c r="M399" s="228"/>
      <c r="N399" s="228"/>
      <c r="O399" s="228"/>
      <c r="T399" s="228"/>
      <c r="U399" s="228"/>
      <c r="V399" s="228"/>
      <c r="AA399" s="228"/>
      <c r="AB399" s="228"/>
      <c r="AC399" s="228"/>
      <c r="AH399" s="228"/>
      <c r="AI399" s="228"/>
      <c r="AJ399" s="228"/>
    </row>
    <row r="400" spans="6:36" ht="13.5" customHeight="1">
      <c r="F400" s="228"/>
      <c r="G400" s="228"/>
      <c r="H400" s="228"/>
      <c r="M400" s="228"/>
      <c r="N400" s="228"/>
      <c r="O400" s="228"/>
      <c r="T400" s="228"/>
      <c r="U400" s="228"/>
      <c r="V400" s="228"/>
      <c r="AA400" s="228"/>
      <c r="AB400" s="228"/>
      <c r="AC400" s="228"/>
      <c r="AH400" s="228"/>
      <c r="AI400" s="228"/>
      <c r="AJ400" s="228"/>
    </row>
    <row r="401" spans="6:36" ht="13.5" customHeight="1">
      <c r="F401" s="228"/>
      <c r="G401" s="228"/>
      <c r="H401" s="228"/>
      <c r="M401" s="228"/>
      <c r="N401" s="228"/>
      <c r="O401" s="228"/>
      <c r="T401" s="228"/>
      <c r="U401" s="228"/>
      <c r="V401" s="228"/>
      <c r="AA401" s="228"/>
      <c r="AB401" s="228"/>
      <c r="AC401" s="228"/>
      <c r="AH401" s="228"/>
      <c r="AI401" s="228"/>
      <c r="AJ401" s="228"/>
    </row>
    <row r="402" spans="6:36" ht="13.5" customHeight="1">
      <c r="F402" s="228"/>
      <c r="G402" s="228"/>
      <c r="H402" s="228"/>
      <c r="M402" s="228"/>
      <c r="N402" s="228"/>
      <c r="O402" s="228"/>
      <c r="T402" s="228"/>
      <c r="U402" s="228"/>
      <c r="V402" s="228"/>
      <c r="AA402" s="228"/>
      <c r="AB402" s="228"/>
      <c r="AC402" s="228"/>
      <c r="AH402" s="228"/>
      <c r="AI402" s="228"/>
      <c r="AJ402" s="228"/>
    </row>
    <row r="403" spans="6:36" ht="13.5" customHeight="1">
      <c r="F403" s="228"/>
      <c r="G403" s="228"/>
      <c r="H403" s="228"/>
      <c r="M403" s="228"/>
      <c r="N403" s="228"/>
      <c r="O403" s="228"/>
      <c r="T403" s="228"/>
      <c r="U403" s="228"/>
      <c r="V403" s="228"/>
      <c r="AA403" s="228"/>
      <c r="AB403" s="228"/>
      <c r="AC403" s="228"/>
      <c r="AH403" s="228"/>
      <c r="AI403" s="228"/>
      <c r="AJ403" s="228"/>
    </row>
    <row r="404" spans="6:36" ht="13.5" customHeight="1">
      <c r="F404" s="228"/>
      <c r="G404" s="228"/>
      <c r="H404" s="228"/>
      <c r="M404" s="228"/>
      <c r="N404" s="228"/>
      <c r="O404" s="228"/>
      <c r="T404" s="228"/>
      <c r="U404" s="228"/>
      <c r="V404" s="228"/>
      <c r="AA404" s="228"/>
      <c r="AB404" s="228"/>
      <c r="AC404" s="228"/>
      <c r="AH404" s="228"/>
      <c r="AI404" s="228"/>
      <c r="AJ404" s="228"/>
    </row>
    <row r="405" spans="6:36" ht="13.5" customHeight="1">
      <c r="F405" s="228"/>
      <c r="G405" s="228"/>
      <c r="H405" s="228"/>
      <c r="M405" s="228"/>
      <c r="N405" s="228"/>
      <c r="O405" s="228"/>
      <c r="T405" s="228"/>
      <c r="U405" s="228"/>
      <c r="V405" s="228"/>
      <c r="AA405" s="228"/>
      <c r="AB405" s="228"/>
      <c r="AC405" s="228"/>
      <c r="AH405" s="228"/>
      <c r="AI405" s="228"/>
      <c r="AJ405" s="228"/>
    </row>
    <row r="406" spans="6:36" ht="13.5" customHeight="1">
      <c r="F406" s="228"/>
      <c r="G406" s="228"/>
      <c r="H406" s="228"/>
      <c r="M406" s="228"/>
      <c r="N406" s="228"/>
      <c r="O406" s="228"/>
      <c r="T406" s="228"/>
      <c r="U406" s="228"/>
      <c r="V406" s="228"/>
      <c r="AA406" s="228"/>
      <c r="AB406" s="228"/>
      <c r="AC406" s="228"/>
      <c r="AH406" s="228"/>
      <c r="AI406" s="228"/>
      <c r="AJ406" s="228"/>
    </row>
    <row r="407" spans="6:36" ht="13.5" customHeight="1">
      <c r="F407" s="228"/>
      <c r="G407" s="228"/>
      <c r="H407" s="228"/>
      <c r="M407" s="228"/>
      <c r="N407" s="228"/>
      <c r="O407" s="228"/>
      <c r="T407" s="228"/>
      <c r="U407" s="228"/>
      <c r="V407" s="228"/>
      <c r="AA407" s="228"/>
      <c r="AB407" s="228"/>
      <c r="AC407" s="228"/>
      <c r="AH407" s="228"/>
      <c r="AI407" s="228"/>
      <c r="AJ407" s="228"/>
    </row>
    <row r="408" spans="6:36" ht="13.5" customHeight="1">
      <c r="F408" s="228"/>
      <c r="G408" s="228"/>
      <c r="H408" s="228"/>
      <c r="M408" s="228"/>
      <c r="N408" s="228"/>
      <c r="O408" s="228"/>
      <c r="T408" s="228"/>
      <c r="U408" s="228"/>
      <c r="V408" s="228"/>
      <c r="AA408" s="228"/>
      <c r="AB408" s="228"/>
      <c r="AC408" s="228"/>
      <c r="AH408" s="228"/>
      <c r="AI408" s="228"/>
      <c r="AJ408" s="228"/>
    </row>
    <row r="409" spans="6:36" ht="13.5" customHeight="1">
      <c r="F409" s="228"/>
      <c r="G409" s="228"/>
      <c r="H409" s="228"/>
      <c r="M409" s="228"/>
      <c r="N409" s="228"/>
      <c r="O409" s="228"/>
      <c r="T409" s="228"/>
      <c r="U409" s="228"/>
      <c r="V409" s="228"/>
      <c r="AA409" s="228"/>
      <c r="AB409" s="228"/>
      <c r="AC409" s="228"/>
      <c r="AH409" s="228"/>
      <c r="AI409" s="228"/>
      <c r="AJ409" s="228"/>
    </row>
    <row r="410" spans="6:36" ht="13.5" customHeight="1">
      <c r="F410" s="228"/>
      <c r="G410" s="228"/>
      <c r="H410" s="228"/>
      <c r="M410" s="228"/>
      <c r="N410" s="228"/>
      <c r="O410" s="228"/>
      <c r="T410" s="228"/>
      <c r="U410" s="228"/>
      <c r="V410" s="228"/>
      <c r="AA410" s="228"/>
      <c r="AB410" s="228"/>
      <c r="AC410" s="228"/>
      <c r="AH410" s="228"/>
      <c r="AI410" s="228"/>
      <c r="AJ410" s="228"/>
    </row>
    <row r="411" spans="6:36" ht="13.5" customHeight="1">
      <c r="F411" s="228"/>
      <c r="G411" s="228"/>
      <c r="H411" s="228"/>
      <c r="M411" s="228"/>
      <c r="N411" s="228"/>
      <c r="O411" s="228"/>
      <c r="T411" s="228"/>
      <c r="U411" s="228"/>
      <c r="V411" s="228"/>
      <c r="AA411" s="228"/>
      <c r="AB411" s="228"/>
      <c r="AC411" s="228"/>
      <c r="AH411" s="228"/>
      <c r="AI411" s="228"/>
      <c r="AJ411" s="228"/>
    </row>
    <row r="412" spans="6:36" ht="13.5" customHeight="1">
      <c r="F412" s="228"/>
      <c r="G412" s="228"/>
      <c r="H412" s="228"/>
      <c r="M412" s="228"/>
      <c r="N412" s="228"/>
      <c r="O412" s="228"/>
      <c r="T412" s="228"/>
      <c r="U412" s="228"/>
      <c r="V412" s="228"/>
      <c r="AA412" s="228"/>
      <c r="AB412" s="228"/>
      <c r="AC412" s="228"/>
      <c r="AH412" s="228"/>
      <c r="AI412" s="228"/>
      <c r="AJ412" s="228"/>
    </row>
    <row r="413" spans="6:36" ht="13.5" customHeight="1">
      <c r="F413" s="228"/>
      <c r="G413" s="228"/>
      <c r="H413" s="228"/>
      <c r="M413" s="228"/>
      <c r="N413" s="228"/>
      <c r="O413" s="228"/>
      <c r="T413" s="228"/>
      <c r="U413" s="228"/>
      <c r="V413" s="228"/>
      <c r="AA413" s="228"/>
      <c r="AB413" s="228"/>
      <c r="AC413" s="228"/>
      <c r="AH413" s="228"/>
      <c r="AI413" s="228"/>
      <c r="AJ413" s="228"/>
    </row>
    <row r="414" spans="6:36" ht="13.5" customHeight="1">
      <c r="F414" s="228"/>
      <c r="G414" s="228"/>
      <c r="H414" s="228"/>
      <c r="M414" s="228"/>
      <c r="N414" s="228"/>
      <c r="O414" s="228"/>
      <c r="T414" s="228"/>
      <c r="U414" s="228"/>
      <c r="V414" s="228"/>
      <c r="AA414" s="228"/>
      <c r="AB414" s="228"/>
      <c r="AC414" s="228"/>
      <c r="AH414" s="228"/>
      <c r="AI414" s="228"/>
      <c r="AJ414" s="228"/>
    </row>
    <row r="415" spans="6:36" ht="13.5" customHeight="1">
      <c r="F415" s="228"/>
      <c r="G415" s="228"/>
      <c r="H415" s="228"/>
      <c r="M415" s="228"/>
      <c r="N415" s="228"/>
      <c r="O415" s="228"/>
      <c r="T415" s="228"/>
      <c r="U415" s="228"/>
      <c r="V415" s="228"/>
      <c r="AA415" s="228"/>
      <c r="AB415" s="228"/>
      <c r="AC415" s="228"/>
      <c r="AH415" s="228"/>
      <c r="AI415" s="228"/>
      <c r="AJ415" s="228"/>
    </row>
    <row r="416" spans="6:36" ht="13.5" customHeight="1">
      <c r="F416" s="228"/>
      <c r="G416" s="228"/>
      <c r="H416" s="228"/>
      <c r="M416" s="228"/>
      <c r="N416" s="228"/>
      <c r="O416" s="228"/>
      <c r="T416" s="228"/>
      <c r="U416" s="228"/>
      <c r="V416" s="228"/>
      <c r="AA416" s="228"/>
      <c r="AB416" s="228"/>
      <c r="AC416" s="228"/>
      <c r="AH416" s="228"/>
      <c r="AI416" s="228"/>
      <c r="AJ416" s="228"/>
    </row>
    <row r="417" spans="6:36" ht="13.5" customHeight="1">
      <c r="F417" s="228"/>
      <c r="G417" s="228"/>
      <c r="H417" s="228"/>
      <c r="M417" s="228"/>
      <c r="N417" s="228"/>
      <c r="O417" s="228"/>
      <c r="T417" s="228"/>
      <c r="U417" s="228"/>
      <c r="V417" s="228"/>
      <c r="AA417" s="228"/>
      <c r="AB417" s="228"/>
      <c r="AC417" s="228"/>
      <c r="AH417" s="228"/>
      <c r="AI417" s="228"/>
      <c r="AJ417" s="228"/>
    </row>
    <row r="418" spans="6:36" ht="13.5" customHeight="1">
      <c r="F418" s="228"/>
      <c r="G418" s="228"/>
      <c r="H418" s="228"/>
      <c r="M418" s="228"/>
      <c r="N418" s="228"/>
      <c r="O418" s="228"/>
      <c r="T418" s="228"/>
      <c r="U418" s="228"/>
      <c r="V418" s="228"/>
      <c r="AA418" s="228"/>
      <c r="AB418" s="228"/>
      <c r="AC418" s="228"/>
      <c r="AH418" s="228"/>
      <c r="AI418" s="228"/>
      <c r="AJ418" s="228"/>
    </row>
    <row r="419" spans="6:36" ht="13.5" customHeight="1">
      <c r="F419" s="228"/>
      <c r="G419" s="228"/>
      <c r="H419" s="228"/>
      <c r="M419" s="228"/>
      <c r="N419" s="228"/>
      <c r="O419" s="228"/>
      <c r="T419" s="228"/>
      <c r="U419" s="228"/>
      <c r="V419" s="228"/>
      <c r="AA419" s="228"/>
      <c r="AB419" s="228"/>
      <c r="AC419" s="228"/>
      <c r="AH419" s="228"/>
      <c r="AI419" s="228"/>
      <c r="AJ419" s="228"/>
    </row>
    <row r="420" spans="6:36" ht="13.5" customHeight="1">
      <c r="F420" s="228"/>
      <c r="G420" s="228"/>
      <c r="H420" s="228"/>
      <c r="M420" s="228"/>
      <c r="N420" s="228"/>
      <c r="O420" s="228"/>
      <c r="T420" s="228"/>
      <c r="U420" s="228"/>
      <c r="V420" s="228"/>
      <c r="AA420" s="228"/>
      <c r="AB420" s="228"/>
      <c r="AC420" s="228"/>
      <c r="AH420" s="228"/>
      <c r="AI420" s="228"/>
      <c r="AJ420" s="228"/>
    </row>
    <row r="421" spans="6:36" ht="13.5" customHeight="1">
      <c r="F421" s="228"/>
      <c r="G421" s="228"/>
      <c r="H421" s="228"/>
      <c r="M421" s="228"/>
      <c r="N421" s="228"/>
      <c r="O421" s="228"/>
      <c r="T421" s="228"/>
      <c r="U421" s="228"/>
      <c r="V421" s="228"/>
      <c r="AA421" s="228"/>
      <c r="AB421" s="228"/>
      <c r="AC421" s="228"/>
      <c r="AH421" s="228"/>
      <c r="AI421" s="228"/>
      <c r="AJ421" s="228"/>
    </row>
    <row r="422" spans="6:36" ht="13.5" customHeight="1">
      <c r="F422" s="228"/>
      <c r="G422" s="228"/>
      <c r="H422" s="228"/>
      <c r="M422" s="228"/>
      <c r="N422" s="228"/>
      <c r="O422" s="228"/>
      <c r="T422" s="228"/>
      <c r="U422" s="228"/>
      <c r="V422" s="228"/>
      <c r="AA422" s="228"/>
      <c r="AB422" s="228"/>
      <c r="AC422" s="228"/>
      <c r="AH422" s="228"/>
      <c r="AI422" s="228"/>
      <c r="AJ422" s="228"/>
    </row>
    <row r="423" spans="6:36" ht="13.5" customHeight="1">
      <c r="F423" s="228"/>
      <c r="G423" s="228"/>
      <c r="H423" s="228"/>
      <c r="M423" s="228"/>
      <c r="N423" s="228"/>
      <c r="O423" s="228"/>
      <c r="T423" s="228"/>
      <c r="U423" s="228"/>
      <c r="V423" s="228"/>
      <c r="AA423" s="228"/>
      <c r="AB423" s="228"/>
      <c r="AC423" s="228"/>
      <c r="AH423" s="228"/>
      <c r="AI423" s="228"/>
      <c r="AJ423" s="228"/>
    </row>
    <row r="424" spans="6:36" ht="13.5" customHeight="1">
      <c r="F424" s="228"/>
      <c r="G424" s="228"/>
      <c r="H424" s="228"/>
      <c r="M424" s="228"/>
      <c r="N424" s="228"/>
      <c r="O424" s="228"/>
      <c r="T424" s="228"/>
      <c r="U424" s="228"/>
      <c r="V424" s="228"/>
      <c r="AA424" s="228"/>
      <c r="AB424" s="228"/>
      <c r="AC424" s="228"/>
      <c r="AH424" s="228"/>
      <c r="AI424" s="228"/>
      <c r="AJ424" s="228"/>
    </row>
    <row r="425" spans="6:36" ht="13.5" customHeight="1">
      <c r="F425" s="228"/>
      <c r="G425" s="228"/>
      <c r="H425" s="228"/>
      <c r="M425" s="228"/>
      <c r="N425" s="228"/>
      <c r="O425" s="228"/>
      <c r="T425" s="228"/>
      <c r="U425" s="228"/>
      <c r="V425" s="228"/>
      <c r="AA425" s="228"/>
      <c r="AB425" s="228"/>
      <c r="AC425" s="228"/>
      <c r="AH425" s="228"/>
      <c r="AI425" s="228"/>
      <c r="AJ425" s="228"/>
    </row>
    <row r="426" spans="6:36" ht="13.5" customHeight="1">
      <c r="F426" s="228"/>
      <c r="G426" s="228"/>
      <c r="H426" s="228"/>
      <c r="M426" s="228"/>
      <c r="N426" s="228"/>
      <c r="O426" s="228"/>
      <c r="T426" s="228"/>
      <c r="U426" s="228"/>
      <c r="V426" s="228"/>
      <c r="AA426" s="228"/>
      <c r="AB426" s="228"/>
      <c r="AC426" s="228"/>
      <c r="AH426" s="228"/>
      <c r="AI426" s="228"/>
      <c r="AJ426" s="228"/>
    </row>
    <row r="427" spans="6:36" ht="13.5" customHeight="1">
      <c r="F427" s="228"/>
      <c r="G427" s="228"/>
      <c r="H427" s="228"/>
      <c r="M427" s="228"/>
      <c r="N427" s="228"/>
      <c r="O427" s="228"/>
      <c r="T427" s="228"/>
      <c r="U427" s="228"/>
      <c r="V427" s="228"/>
      <c r="AA427" s="228"/>
      <c r="AB427" s="228"/>
      <c r="AC427" s="228"/>
      <c r="AH427" s="228"/>
      <c r="AI427" s="228"/>
      <c r="AJ427" s="228"/>
    </row>
    <row r="428" spans="6:36" ht="13.5" customHeight="1">
      <c r="F428" s="228"/>
      <c r="G428" s="228"/>
      <c r="H428" s="228"/>
      <c r="M428" s="228"/>
      <c r="N428" s="228"/>
      <c r="O428" s="228"/>
      <c r="T428" s="228"/>
      <c r="U428" s="228"/>
      <c r="V428" s="228"/>
      <c r="AA428" s="228"/>
      <c r="AB428" s="228"/>
      <c r="AC428" s="228"/>
      <c r="AH428" s="228"/>
      <c r="AI428" s="228"/>
      <c r="AJ428" s="228"/>
    </row>
    <row r="429" spans="6:36" ht="13.5" customHeight="1">
      <c r="F429" s="228"/>
      <c r="G429" s="228"/>
      <c r="H429" s="228"/>
      <c r="M429" s="228"/>
      <c r="N429" s="228"/>
      <c r="O429" s="228"/>
      <c r="T429" s="228"/>
      <c r="U429" s="228"/>
      <c r="V429" s="228"/>
      <c r="AA429" s="228"/>
      <c r="AB429" s="228"/>
      <c r="AC429" s="228"/>
      <c r="AH429" s="228"/>
      <c r="AI429" s="228"/>
      <c r="AJ429" s="228"/>
    </row>
    <row r="430" spans="6:36" ht="13.5" customHeight="1">
      <c r="F430" s="228"/>
      <c r="G430" s="228"/>
      <c r="H430" s="228"/>
      <c r="M430" s="228"/>
      <c r="N430" s="228"/>
      <c r="O430" s="228"/>
      <c r="T430" s="228"/>
      <c r="U430" s="228"/>
      <c r="V430" s="228"/>
      <c r="AA430" s="228"/>
      <c r="AB430" s="228"/>
      <c r="AC430" s="228"/>
      <c r="AH430" s="228"/>
      <c r="AI430" s="228"/>
      <c r="AJ430" s="228"/>
    </row>
    <row r="431" spans="6:36" ht="13.5" customHeight="1">
      <c r="F431" s="228"/>
      <c r="G431" s="228"/>
      <c r="H431" s="228"/>
      <c r="M431" s="228"/>
      <c r="N431" s="228"/>
      <c r="O431" s="228"/>
      <c r="T431" s="228"/>
      <c r="U431" s="228"/>
      <c r="V431" s="228"/>
      <c r="AA431" s="228"/>
      <c r="AB431" s="228"/>
      <c r="AC431" s="228"/>
      <c r="AH431" s="228"/>
      <c r="AI431" s="228"/>
      <c r="AJ431" s="228"/>
    </row>
    <row r="432" spans="6:36" ht="13.5" customHeight="1">
      <c r="F432" s="228"/>
      <c r="G432" s="228"/>
      <c r="H432" s="228"/>
      <c r="M432" s="228"/>
      <c r="N432" s="228"/>
      <c r="O432" s="228"/>
      <c r="T432" s="228"/>
      <c r="U432" s="228"/>
      <c r="V432" s="228"/>
      <c r="AA432" s="228"/>
      <c r="AB432" s="228"/>
      <c r="AC432" s="228"/>
      <c r="AH432" s="228"/>
      <c r="AI432" s="228"/>
      <c r="AJ432" s="228"/>
    </row>
    <row r="433" spans="6:36" ht="13.5" customHeight="1">
      <c r="F433" s="228"/>
      <c r="G433" s="228"/>
      <c r="H433" s="228"/>
      <c r="M433" s="228"/>
      <c r="N433" s="228"/>
      <c r="O433" s="228"/>
      <c r="T433" s="228"/>
      <c r="U433" s="228"/>
      <c r="V433" s="228"/>
      <c r="AA433" s="228"/>
      <c r="AB433" s="228"/>
      <c r="AC433" s="228"/>
      <c r="AH433" s="228"/>
      <c r="AI433" s="228"/>
      <c r="AJ433" s="228"/>
    </row>
    <row r="434" spans="6:36" ht="13.5" customHeight="1">
      <c r="F434" s="228"/>
      <c r="G434" s="228"/>
      <c r="H434" s="228"/>
      <c r="M434" s="228"/>
      <c r="N434" s="228"/>
      <c r="O434" s="228"/>
      <c r="T434" s="228"/>
      <c r="U434" s="228"/>
      <c r="V434" s="228"/>
      <c r="AA434" s="228"/>
      <c r="AB434" s="228"/>
      <c r="AC434" s="228"/>
      <c r="AH434" s="228"/>
      <c r="AI434" s="228"/>
      <c r="AJ434" s="228"/>
    </row>
    <row r="435" spans="6:36" ht="13.5" customHeight="1">
      <c r="F435" s="228"/>
      <c r="G435" s="228"/>
      <c r="H435" s="228"/>
      <c r="M435" s="228"/>
      <c r="N435" s="228"/>
      <c r="O435" s="228"/>
      <c r="T435" s="228"/>
      <c r="U435" s="228"/>
      <c r="V435" s="228"/>
      <c r="AA435" s="228"/>
      <c r="AB435" s="228"/>
      <c r="AC435" s="228"/>
      <c r="AH435" s="228"/>
      <c r="AI435" s="228"/>
      <c r="AJ435" s="228"/>
    </row>
    <row r="436" spans="6:36" ht="13.5" customHeight="1">
      <c r="F436" s="228"/>
      <c r="G436" s="228"/>
      <c r="H436" s="228"/>
      <c r="M436" s="228"/>
      <c r="N436" s="228"/>
      <c r="O436" s="228"/>
      <c r="T436" s="228"/>
      <c r="U436" s="228"/>
      <c r="V436" s="228"/>
      <c r="AA436" s="228"/>
      <c r="AB436" s="228"/>
      <c r="AC436" s="228"/>
      <c r="AH436" s="228"/>
      <c r="AI436" s="228"/>
      <c r="AJ436" s="228"/>
    </row>
    <row r="437" spans="6:36" ht="13.5" customHeight="1">
      <c r="F437" s="228"/>
      <c r="G437" s="228"/>
      <c r="H437" s="228"/>
      <c r="M437" s="228"/>
      <c r="N437" s="228"/>
      <c r="O437" s="228"/>
      <c r="T437" s="228"/>
      <c r="U437" s="228"/>
      <c r="V437" s="228"/>
      <c r="AA437" s="228"/>
      <c r="AB437" s="228"/>
      <c r="AC437" s="228"/>
      <c r="AH437" s="228"/>
      <c r="AI437" s="228"/>
      <c r="AJ437" s="228"/>
    </row>
    <row r="438" spans="6:36" ht="13.5" customHeight="1">
      <c r="F438" s="228"/>
      <c r="G438" s="228"/>
      <c r="H438" s="228"/>
      <c r="M438" s="228"/>
      <c r="N438" s="228"/>
      <c r="O438" s="228"/>
      <c r="T438" s="228"/>
      <c r="U438" s="228"/>
      <c r="V438" s="228"/>
      <c r="AA438" s="228"/>
      <c r="AB438" s="228"/>
      <c r="AC438" s="228"/>
      <c r="AH438" s="228"/>
      <c r="AI438" s="228"/>
      <c r="AJ438" s="228"/>
    </row>
    <row r="439" spans="6:36" ht="13.5" customHeight="1">
      <c r="F439" s="228"/>
      <c r="G439" s="228"/>
      <c r="H439" s="228"/>
      <c r="M439" s="228"/>
      <c r="N439" s="228"/>
      <c r="O439" s="228"/>
      <c r="T439" s="228"/>
      <c r="U439" s="228"/>
      <c r="V439" s="228"/>
      <c r="AA439" s="228"/>
      <c r="AB439" s="228"/>
      <c r="AC439" s="228"/>
      <c r="AH439" s="228"/>
      <c r="AI439" s="228"/>
      <c r="AJ439" s="228"/>
    </row>
    <row r="440" spans="6:36" ht="13.5" customHeight="1">
      <c r="F440" s="228"/>
      <c r="G440" s="228"/>
      <c r="H440" s="228"/>
      <c r="M440" s="228"/>
      <c r="N440" s="228"/>
      <c r="O440" s="228"/>
      <c r="T440" s="228"/>
      <c r="U440" s="228"/>
      <c r="V440" s="228"/>
      <c r="AA440" s="228"/>
      <c r="AB440" s="228"/>
      <c r="AC440" s="228"/>
      <c r="AH440" s="228"/>
      <c r="AI440" s="228"/>
      <c r="AJ440" s="228"/>
    </row>
    <row r="441" spans="6:36" ht="13.5" customHeight="1">
      <c r="F441" s="228"/>
      <c r="G441" s="228"/>
      <c r="H441" s="228"/>
      <c r="M441" s="228"/>
      <c r="N441" s="228"/>
      <c r="O441" s="228"/>
      <c r="T441" s="228"/>
      <c r="U441" s="228"/>
      <c r="V441" s="228"/>
      <c r="AA441" s="228"/>
      <c r="AB441" s="228"/>
      <c r="AC441" s="228"/>
      <c r="AH441" s="228"/>
      <c r="AI441" s="228"/>
      <c r="AJ441" s="228"/>
    </row>
    <row r="442" spans="6:36" ht="13.5" customHeight="1">
      <c r="F442" s="228"/>
      <c r="G442" s="228"/>
      <c r="H442" s="228"/>
      <c r="M442" s="228"/>
      <c r="N442" s="228"/>
      <c r="O442" s="228"/>
      <c r="T442" s="228"/>
      <c r="U442" s="228"/>
      <c r="V442" s="228"/>
      <c r="AA442" s="228"/>
      <c r="AB442" s="228"/>
      <c r="AC442" s="228"/>
      <c r="AH442" s="228"/>
      <c r="AI442" s="228"/>
      <c r="AJ442" s="228"/>
    </row>
    <row r="443" spans="6:36" ht="13.5" customHeight="1">
      <c r="F443" s="228"/>
      <c r="G443" s="228"/>
      <c r="H443" s="228"/>
      <c r="M443" s="228"/>
      <c r="N443" s="228"/>
      <c r="O443" s="228"/>
      <c r="T443" s="228"/>
      <c r="U443" s="228"/>
      <c r="V443" s="228"/>
      <c r="AA443" s="228"/>
      <c r="AB443" s="228"/>
      <c r="AC443" s="228"/>
      <c r="AH443" s="228"/>
      <c r="AI443" s="228"/>
      <c r="AJ443" s="228"/>
    </row>
    <row r="444" spans="6:36" ht="13.5" customHeight="1">
      <c r="F444" s="228"/>
      <c r="G444" s="228"/>
      <c r="H444" s="228"/>
      <c r="M444" s="228"/>
      <c r="N444" s="228"/>
      <c r="O444" s="228"/>
      <c r="T444" s="228"/>
      <c r="U444" s="228"/>
      <c r="V444" s="228"/>
      <c r="AA444" s="228"/>
      <c r="AB444" s="228"/>
      <c r="AC444" s="228"/>
      <c r="AH444" s="228"/>
      <c r="AI444" s="228"/>
      <c r="AJ444" s="228"/>
    </row>
    <row r="445" spans="6:36" ht="13.5" customHeight="1">
      <c r="F445" s="228"/>
      <c r="G445" s="228"/>
      <c r="H445" s="228"/>
      <c r="M445" s="228"/>
      <c r="N445" s="228"/>
      <c r="O445" s="228"/>
      <c r="T445" s="228"/>
      <c r="U445" s="228"/>
      <c r="V445" s="228"/>
      <c r="AA445" s="228"/>
      <c r="AB445" s="228"/>
      <c r="AC445" s="228"/>
      <c r="AH445" s="228"/>
      <c r="AI445" s="228"/>
      <c r="AJ445" s="228"/>
    </row>
    <row r="446" spans="6:36" ht="13.5" customHeight="1">
      <c r="F446" s="228"/>
      <c r="G446" s="228"/>
      <c r="H446" s="228"/>
      <c r="M446" s="228"/>
      <c r="N446" s="228"/>
      <c r="O446" s="228"/>
      <c r="T446" s="228"/>
      <c r="U446" s="228"/>
      <c r="V446" s="228"/>
      <c r="AA446" s="228"/>
      <c r="AB446" s="228"/>
      <c r="AC446" s="228"/>
      <c r="AH446" s="228"/>
      <c r="AI446" s="228"/>
      <c r="AJ446" s="228"/>
    </row>
    <row r="447" spans="6:36" ht="13.5" customHeight="1">
      <c r="F447" s="228"/>
      <c r="G447" s="228"/>
      <c r="H447" s="228"/>
      <c r="M447" s="228"/>
      <c r="N447" s="228"/>
      <c r="O447" s="228"/>
      <c r="T447" s="228"/>
      <c r="U447" s="228"/>
      <c r="V447" s="228"/>
      <c r="AA447" s="228"/>
      <c r="AB447" s="228"/>
      <c r="AC447" s="228"/>
      <c r="AH447" s="228"/>
      <c r="AI447" s="228"/>
      <c r="AJ447" s="228"/>
    </row>
    <row r="448" spans="6:36" ht="13.5" customHeight="1">
      <c r="F448" s="228"/>
      <c r="G448" s="228"/>
      <c r="H448" s="228"/>
      <c r="M448" s="228"/>
      <c r="N448" s="228"/>
      <c r="O448" s="228"/>
      <c r="T448" s="228"/>
      <c r="U448" s="228"/>
      <c r="V448" s="228"/>
      <c r="AA448" s="228"/>
      <c r="AB448" s="228"/>
      <c r="AC448" s="228"/>
      <c r="AH448" s="228"/>
      <c r="AI448" s="228"/>
      <c r="AJ448" s="228"/>
    </row>
    <row r="449" spans="6:36" ht="13.5" customHeight="1">
      <c r="F449" s="228"/>
      <c r="G449" s="228"/>
      <c r="H449" s="228"/>
      <c r="M449" s="228"/>
      <c r="N449" s="228"/>
      <c r="O449" s="228"/>
      <c r="T449" s="228"/>
      <c r="U449" s="228"/>
      <c r="V449" s="228"/>
      <c r="AA449" s="228"/>
      <c r="AB449" s="228"/>
      <c r="AC449" s="228"/>
      <c r="AH449" s="228"/>
      <c r="AI449" s="228"/>
      <c r="AJ449" s="228"/>
    </row>
    <row r="450" spans="6:36" ht="13.5" customHeight="1">
      <c r="F450" s="228"/>
      <c r="G450" s="228"/>
      <c r="H450" s="228"/>
      <c r="M450" s="228"/>
      <c r="N450" s="228"/>
      <c r="O450" s="228"/>
      <c r="T450" s="228"/>
      <c r="U450" s="228"/>
      <c r="V450" s="228"/>
      <c r="AA450" s="228"/>
      <c r="AB450" s="228"/>
      <c r="AC450" s="228"/>
      <c r="AH450" s="228"/>
      <c r="AI450" s="228"/>
      <c r="AJ450" s="228"/>
    </row>
    <row r="451" spans="6:36" ht="13.5" customHeight="1">
      <c r="F451" s="228"/>
      <c r="G451" s="228"/>
      <c r="H451" s="228"/>
      <c r="M451" s="228"/>
      <c r="N451" s="228"/>
      <c r="O451" s="228"/>
      <c r="T451" s="228"/>
      <c r="U451" s="228"/>
      <c r="V451" s="228"/>
      <c r="AA451" s="228"/>
      <c r="AB451" s="228"/>
      <c r="AC451" s="228"/>
      <c r="AH451" s="228"/>
      <c r="AI451" s="228"/>
      <c r="AJ451" s="228"/>
    </row>
    <row r="452" spans="6:36" ht="13.5" customHeight="1">
      <c r="F452" s="228"/>
      <c r="G452" s="228"/>
      <c r="H452" s="228"/>
      <c r="M452" s="228"/>
      <c r="N452" s="228"/>
      <c r="O452" s="228"/>
      <c r="T452" s="228"/>
      <c r="U452" s="228"/>
      <c r="V452" s="228"/>
      <c r="AA452" s="228"/>
      <c r="AB452" s="228"/>
      <c r="AC452" s="228"/>
      <c r="AH452" s="228"/>
      <c r="AI452" s="228"/>
      <c r="AJ452" s="228"/>
    </row>
    <row r="453" spans="6:36" ht="13.5" customHeight="1">
      <c r="F453" s="228"/>
      <c r="G453" s="228"/>
      <c r="H453" s="228"/>
      <c r="M453" s="228"/>
      <c r="N453" s="228"/>
      <c r="O453" s="228"/>
      <c r="T453" s="228"/>
      <c r="U453" s="228"/>
      <c r="V453" s="228"/>
      <c r="AA453" s="228"/>
      <c r="AB453" s="228"/>
      <c r="AC453" s="228"/>
      <c r="AH453" s="228"/>
      <c r="AI453" s="228"/>
      <c r="AJ453" s="228"/>
    </row>
    <row r="454" spans="6:36" ht="13.5" customHeight="1">
      <c r="F454" s="228"/>
      <c r="G454" s="228"/>
      <c r="H454" s="228"/>
      <c r="M454" s="228"/>
      <c r="N454" s="228"/>
      <c r="O454" s="228"/>
      <c r="T454" s="228"/>
      <c r="U454" s="228"/>
      <c r="V454" s="228"/>
      <c r="AA454" s="228"/>
      <c r="AB454" s="228"/>
      <c r="AC454" s="228"/>
      <c r="AH454" s="228"/>
      <c r="AI454" s="228"/>
      <c r="AJ454" s="228"/>
    </row>
    <row r="455" spans="6:36" ht="13.5" customHeight="1">
      <c r="F455" s="228"/>
      <c r="G455" s="228"/>
      <c r="H455" s="228"/>
      <c r="M455" s="228"/>
      <c r="N455" s="228"/>
      <c r="O455" s="228"/>
      <c r="T455" s="228"/>
      <c r="U455" s="228"/>
      <c r="V455" s="228"/>
      <c r="AA455" s="228"/>
      <c r="AB455" s="228"/>
      <c r="AC455" s="228"/>
      <c r="AH455" s="228"/>
      <c r="AI455" s="228"/>
      <c r="AJ455" s="228"/>
    </row>
    <row r="456" spans="6:36" ht="13.5" customHeight="1">
      <c r="F456" s="228"/>
      <c r="G456" s="228"/>
      <c r="H456" s="228"/>
      <c r="M456" s="228"/>
      <c r="N456" s="228"/>
      <c r="O456" s="228"/>
      <c r="T456" s="228"/>
      <c r="U456" s="228"/>
      <c r="V456" s="228"/>
      <c r="AA456" s="228"/>
      <c r="AB456" s="228"/>
      <c r="AC456" s="228"/>
      <c r="AH456" s="228"/>
      <c r="AI456" s="228"/>
      <c r="AJ456" s="228"/>
    </row>
    <row r="457" spans="6:36" ht="13.5" customHeight="1">
      <c r="F457" s="228"/>
      <c r="G457" s="228"/>
      <c r="H457" s="228"/>
      <c r="M457" s="228"/>
      <c r="N457" s="228"/>
      <c r="O457" s="228"/>
      <c r="T457" s="228"/>
      <c r="U457" s="228"/>
      <c r="V457" s="228"/>
      <c r="AA457" s="228"/>
      <c r="AB457" s="228"/>
      <c r="AC457" s="228"/>
      <c r="AH457" s="228"/>
      <c r="AI457" s="228"/>
      <c r="AJ457" s="228"/>
    </row>
    <row r="458" spans="6:36" ht="13.5" customHeight="1">
      <c r="F458" s="228"/>
      <c r="G458" s="228"/>
      <c r="H458" s="228"/>
      <c r="M458" s="228"/>
      <c r="N458" s="228"/>
      <c r="O458" s="228"/>
      <c r="T458" s="228"/>
      <c r="U458" s="228"/>
      <c r="V458" s="228"/>
      <c r="AA458" s="228"/>
      <c r="AB458" s="228"/>
      <c r="AC458" s="228"/>
      <c r="AH458" s="228"/>
      <c r="AI458" s="228"/>
      <c r="AJ458" s="228"/>
    </row>
    <row r="459" spans="6:36" ht="13.5" customHeight="1">
      <c r="F459" s="228"/>
      <c r="G459" s="228"/>
      <c r="H459" s="228"/>
      <c r="M459" s="228"/>
      <c r="N459" s="228"/>
      <c r="O459" s="228"/>
      <c r="T459" s="228"/>
      <c r="U459" s="228"/>
      <c r="V459" s="228"/>
      <c r="AA459" s="228"/>
      <c r="AB459" s="228"/>
      <c r="AC459" s="228"/>
      <c r="AH459" s="228"/>
      <c r="AI459" s="228"/>
      <c r="AJ459" s="228"/>
    </row>
    <row r="460" spans="6:36" ht="13.5" customHeight="1">
      <c r="F460" s="228"/>
      <c r="G460" s="228"/>
      <c r="H460" s="228"/>
      <c r="M460" s="228"/>
      <c r="N460" s="228"/>
      <c r="O460" s="228"/>
      <c r="T460" s="228"/>
      <c r="U460" s="228"/>
      <c r="V460" s="228"/>
      <c r="AA460" s="228"/>
      <c r="AB460" s="228"/>
      <c r="AC460" s="228"/>
      <c r="AH460" s="228"/>
      <c r="AI460" s="228"/>
      <c r="AJ460" s="228"/>
    </row>
    <row r="461" spans="6:36" ht="13.5" customHeight="1">
      <c r="F461" s="228"/>
      <c r="G461" s="228"/>
      <c r="H461" s="228"/>
      <c r="M461" s="228"/>
      <c r="N461" s="228"/>
      <c r="O461" s="228"/>
      <c r="T461" s="228"/>
      <c r="U461" s="228"/>
      <c r="V461" s="228"/>
      <c r="AA461" s="228"/>
      <c r="AB461" s="228"/>
      <c r="AC461" s="228"/>
      <c r="AH461" s="228"/>
      <c r="AI461" s="228"/>
      <c r="AJ461" s="228"/>
    </row>
    <row r="462" spans="6:36" ht="13.5" customHeight="1">
      <c r="F462" s="228"/>
      <c r="G462" s="228"/>
      <c r="H462" s="228"/>
      <c r="M462" s="228"/>
      <c r="N462" s="228"/>
      <c r="O462" s="228"/>
      <c r="T462" s="228"/>
      <c r="U462" s="228"/>
      <c r="V462" s="228"/>
      <c r="AA462" s="228"/>
      <c r="AB462" s="228"/>
      <c r="AC462" s="228"/>
      <c r="AH462" s="228"/>
      <c r="AI462" s="228"/>
      <c r="AJ462" s="228"/>
    </row>
    <row r="463" spans="6:36" ht="13.5" customHeight="1">
      <c r="F463" s="228"/>
      <c r="G463" s="228"/>
      <c r="H463" s="228"/>
      <c r="M463" s="228"/>
      <c r="N463" s="228"/>
      <c r="O463" s="228"/>
      <c r="T463" s="228"/>
      <c r="U463" s="228"/>
      <c r="V463" s="228"/>
      <c r="AA463" s="228"/>
      <c r="AB463" s="228"/>
      <c r="AC463" s="228"/>
      <c r="AH463" s="228"/>
      <c r="AI463" s="228"/>
      <c r="AJ463" s="228"/>
    </row>
    <row r="464" spans="6:36" ht="13.5" customHeight="1">
      <c r="F464" s="228"/>
      <c r="G464" s="228"/>
      <c r="H464" s="228"/>
      <c r="M464" s="228"/>
      <c r="N464" s="228"/>
      <c r="O464" s="228"/>
      <c r="T464" s="228"/>
      <c r="U464" s="228"/>
      <c r="V464" s="228"/>
      <c r="AA464" s="228"/>
      <c r="AB464" s="228"/>
      <c r="AC464" s="228"/>
      <c r="AH464" s="228"/>
      <c r="AI464" s="228"/>
      <c r="AJ464" s="228"/>
    </row>
    <row r="465" spans="6:36" ht="13.5" customHeight="1">
      <c r="F465" s="228"/>
      <c r="G465" s="228"/>
      <c r="H465" s="228"/>
      <c r="M465" s="228"/>
      <c r="N465" s="228"/>
      <c r="O465" s="228"/>
      <c r="T465" s="228"/>
      <c r="U465" s="228"/>
      <c r="V465" s="228"/>
      <c r="AA465" s="228"/>
      <c r="AB465" s="228"/>
      <c r="AC465" s="228"/>
      <c r="AH465" s="228"/>
      <c r="AI465" s="228"/>
      <c r="AJ465" s="228"/>
    </row>
    <row r="466" spans="6:36" ht="13.5" customHeight="1">
      <c r="F466" s="228"/>
      <c r="G466" s="228"/>
      <c r="H466" s="228"/>
      <c r="M466" s="228"/>
      <c r="N466" s="228"/>
      <c r="O466" s="228"/>
      <c r="T466" s="228"/>
      <c r="U466" s="228"/>
      <c r="V466" s="228"/>
      <c r="AA466" s="228"/>
      <c r="AB466" s="228"/>
      <c r="AC466" s="228"/>
      <c r="AH466" s="228"/>
      <c r="AI466" s="228"/>
      <c r="AJ466" s="228"/>
    </row>
    <row r="467" spans="6:36" ht="13.5" customHeight="1">
      <c r="F467" s="228"/>
      <c r="G467" s="228"/>
      <c r="H467" s="228"/>
      <c r="M467" s="228"/>
      <c r="N467" s="228"/>
      <c r="O467" s="228"/>
      <c r="T467" s="228"/>
      <c r="U467" s="228"/>
      <c r="V467" s="228"/>
      <c r="AA467" s="228"/>
      <c r="AB467" s="228"/>
      <c r="AC467" s="228"/>
      <c r="AH467" s="228"/>
      <c r="AI467" s="228"/>
      <c r="AJ467" s="228"/>
    </row>
    <row r="468" spans="6:36" ht="13.5" customHeight="1">
      <c r="F468" s="228"/>
      <c r="G468" s="228"/>
      <c r="H468" s="228"/>
      <c r="M468" s="228"/>
      <c r="N468" s="228"/>
      <c r="O468" s="228"/>
      <c r="T468" s="228"/>
      <c r="U468" s="228"/>
      <c r="V468" s="228"/>
      <c r="AA468" s="228"/>
      <c r="AB468" s="228"/>
      <c r="AC468" s="228"/>
      <c r="AH468" s="228"/>
      <c r="AI468" s="228"/>
      <c r="AJ468" s="228"/>
    </row>
    <row r="469" spans="6:36" ht="13.5" customHeight="1">
      <c r="F469" s="228"/>
      <c r="G469" s="228"/>
      <c r="H469" s="228"/>
      <c r="M469" s="228"/>
      <c r="N469" s="228"/>
      <c r="O469" s="228"/>
      <c r="T469" s="228"/>
      <c r="U469" s="228"/>
      <c r="V469" s="228"/>
      <c r="AA469" s="228"/>
      <c r="AB469" s="228"/>
      <c r="AC469" s="228"/>
      <c r="AH469" s="228"/>
      <c r="AI469" s="228"/>
      <c r="AJ469" s="228"/>
    </row>
    <row r="470" spans="6:36" ht="13.5" customHeight="1">
      <c r="F470" s="228"/>
      <c r="G470" s="228"/>
      <c r="H470" s="228"/>
      <c r="M470" s="228"/>
      <c r="N470" s="228"/>
      <c r="O470" s="228"/>
      <c r="T470" s="228"/>
      <c r="U470" s="228"/>
      <c r="V470" s="228"/>
      <c r="AA470" s="228"/>
      <c r="AB470" s="228"/>
      <c r="AC470" s="228"/>
      <c r="AH470" s="228"/>
      <c r="AI470" s="228"/>
      <c r="AJ470" s="228"/>
    </row>
    <row r="471" spans="6:36" ht="13.5" customHeight="1">
      <c r="F471" s="228"/>
      <c r="G471" s="228"/>
      <c r="H471" s="228"/>
      <c r="M471" s="228"/>
      <c r="N471" s="228"/>
      <c r="O471" s="228"/>
      <c r="T471" s="228"/>
      <c r="U471" s="228"/>
      <c r="V471" s="228"/>
      <c r="AA471" s="228"/>
      <c r="AB471" s="228"/>
      <c r="AC471" s="228"/>
      <c r="AH471" s="228"/>
      <c r="AI471" s="228"/>
      <c r="AJ471" s="228"/>
    </row>
    <row r="472" spans="6:36" ht="13.5" customHeight="1">
      <c r="F472" s="228"/>
      <c r="G472" s="228"/>
      <c r="H472" s="228"/>
      <c r="M472" s="228"/>
      <c r="N472" s="228"/>
      <c r="O472" s="228"/>
      <c r="T472" s="228"/>
      <c r="U472" s="228"/>
      <c r="V472" s="228"/>
      <c r="AA472" s="228"/>
      <c r="AB472" s="228"/>
      <c r="AC472" s="228"/>
      <c r="AH472" s="228"/>
      <c r="AI472" s="228"/>
      <c r="AJ472" s="228"/>
    </row>
    <row r="473" spans="6:36" ht="13.5" customHeight="1">
      <c r="F473" s="228"/>
      <c r="G473" s="228"/>
      <c r="H473" s="228"/>
      <c r="M473" s="228"/>
      <c r="N473" s="228"/>
      <c r="O473" s="228"/>
      <c r="T473" s="228"/>
      <c r="U473" s="228"/>
      <c r="V473" s="228"/>
      <c r="AA473" s="228"/>
      <c r="AB473" s="228"/>
      <c r="AC473" s="228"/>
      <c r="AH473" s="228"/>
      <c r="AI473" s="228"/>
      <c r="AJ473" s="228"/>
    </row>
    <row r="474" spans="6:36" ht="13.5" customHeight="1">
      <c r="F474" s="228"/>
      <c r="G474" s="228"/>
      <c r="H474" s="228"/>
      <c r="M474" s="228"/>
      <c r="N474" s="228"/>
      <c r="O474" s="228"/>
      <c r="T474" s="228"/>
      <c r="U474" s="228"/>
      <c r="V474" s="228"/>
      <c r="AA474" s="228"/>
      <c r="AB474" s="228"/>
      <c r="AC474" s="228"/>
      <c r="AH474" s="228"/>
      <c r="AI474" s="228"/>
      <c r="AJ474" s="228"/>
    </row>
    <row r="475" spans="6:36" ht="13.5" customHeight="1">
      <c r="F475" s="228"/>
      <c r="G475" s="228"/>
      <c r="H475" s="228"/>
      <c r="M475" s="228"/>
      <c r="N475" s="228"/>
      <c r="O475" s="228"/>
      <c r="T475" s="228"/>
      <c r="U475" s="228"/>
      <c r="V475" s="228"/>
      <c r="AA475" s="228"/>
      <c r="AB475" s="228"/>
      <c r="AC475" s="228"/>
      <c r="AH475" s="228"/>
      <c r="AI475" s="228"/>
      <c r="AJ475" s="228"/>
    </row>
    <row r="476" spans="6:36" ht="13.5" customHeight="1">
      <c r="F476" s="228"/>
      <c r="G476" s="228"/>
      <c r="H476" s="228"/>
      <c r="M476" s="228"/>
      <c r="N476" s="228"/>
      <c r="O476" s="228"/>
      <c r="T476" s="228"/>
      <c r="U476" s="228"/>
      <c r="V476" s="228"/>
      <c r="AA476" s="228"/>
      <c r="AB476" s="228"/>
      <c r="AC476" s="228"/>
      <c r="AH476" s="228"/>
      <c r="AI476" s="228"/>
      <c r="AJ476" s="228"/>
    </row>
    <row r="477" spans="6:36" ht="13.5" customHeight="1">
      <c r="F477" s="228"/>
      <c r="G477" s="228"/>
      <c r="H477" s="228"/>
      <c r="M477" s="228"/>
      <c r="N477" s="228"/>
      <c r="O477" s="228"/>
      <c r="T477" s="228"/>
      <c r="U477" s="228"/>
      <c r="V477" s="228"/>
      <c r="AA477" s="228"/>
      <c r="AB477" s="228"/>
      <c r="AC477" s="228"/>
      <c r="AH477" s="228"/>
      <c r="AI477" s="228"/>
      <c r="AJ477" s="228"/>
    </row>
    <row r="478" spans="6:36" ht="13.5" customHeight="1">
      <c r="F478" s="228"/>
      <c r="G478" s="228"/>
      <c r="H478" s="228"/>
      <c r="M478" s="228"/>
      <c r="N478" s="228"/>
      <c r="O478" s="228"/>
      <c r="T478" s="228"/>
      <c r="U478" s="228"/>
      <c r="V478" s="228"/>
      <c r="AA478" s="228"/>
      <c r="AB478" s="228"/>
      <c r="AC478" s="228"/>
      <c r="AH478" s="228"/>
      <c r="AI478" s="228"/>
      <c r="AJ478" s="228"/>
    </row>
    <row r="479" spans="6:36" ht="13.5" customHeight="1">
      <c r="F479" s="228"/>
      <c r="G479" s="228"/>
      <c r="H479" s="228"/>
      <c r="M479" s="228"/>
      <c r="N479" s="228"/>
      <c r="O479" s="228"/>
      <c r="T479" s="228"/>
      <c r="U479" s="228"/>
      <c r="V479" s="228"/>
      <c r="AA479" s="228"/>
      <c r="AB479" s="228"/>
      <c r="AC479" s="228"/>
      <c r="AH479" s="228"/>
      <c r="AI479" s="228"/>
      <c r="AJ479" s="228"/>
    </row>
    <row r="480" spans="6:36" ht="13.5" customHeight="1">
      <c r="F480" s="228"/>
      <c r="G480" s="228"/>
      <c r="H480" s="228"/>
      <c r="M480" s="228"/>
      <c r="N480" s="228"/>
      <c r="O480" s="228"/>
      <c r="T480" s="228"/>
      <c r="U480" s="228"/>
      <c r="V480" s="228"/>
      <c r="AA480" s="228"/>
      <c r="AB480" s="228"/>
      <c r="AC480" s="228"/>
      <c r="AH480" s="228"/>
      <c r="AI480" s="228"/>
      <c r="AJ480" s="228"/>
    </row>
    <row r="481" spans="6:36" ht="13.5" customHeight="1">
      <c r="F481" s="228"/>
      <c r="G481" s="228"/>
      <c r="H481" s="228"/>
      <c r="M481" s="228"/>
      <c r="N481" s="228"/>
      <c r="O481" s="228"/>
      <c r="T481" s="228"/>
      <c r="U481" s="228"/>
      <c r="V481" s="228"/>
      <c r="AA481" s="228"/>
      <c r="AB481" s="228"/>
      <c r="AC481" s="228"/>
      <c r="AH481" s="228"/>
      <c r="AI481" s="228"/>
      <c r="AJ481" s="228"/>
    </row>
    <row r="482" spans="6:36" ht="13.5" customHeight="1">
      <c r="F482" s="228"/>
      <c r="G482" s="228"/>
      <c r="H482" s="228"/>
      <c r="M482" s="228"/>
      <c r="N482" s="228"/>
      <c r="O482" s="228"/>
      <c r="T482" s="228"/>
      <c r="U482" s="228"/>
      <c r="V482" s="228"/>
      <c r="AA482" s="228"/>
      <c r="AB482" s="228"/>
      <c r="AC482" s="228"/>
      <c r="AH482" s="228"/>
      <c r="AI482" s="228"/>
      <c r="AJ482" s="228"/>
    </row>
    <row r="483" spans="6:36" ht="13.5" customHeight="1">
      <c r="F483" s="228"/>
      <c r="G483" s="228"/>
      <c r="H483" s="228"/>
      <c r="M483" s="228"/>
      <c r="N483" s="228"/>
      <c r="O483" s="228"/>
      <c r="T483" s="228"/>
      <c r="U483" s="228"/>
      <c r="V483" s="228"/>
      <c r="AA483" s="228"/>
      <c r="AB483" s="228"/>
      <c r="AC483" s="228"/>
      <c r="AH483" s="228"/>
      <c r="AI483" s="228"/>
      <c r="AJ483" s="228"/>
    </row>
    <row r="484" spans="6:36" ht="13.5" customHeight="1">
      <c r="F484" s="228"/>
      <c r="G484" s="228"/>
      <c r="H484" s="228"/>
      <c r="M484" s="228"/>
      <c r="N484" s="228"/>
      <c r="O484" s="228"/>
      <c r="T484" s="228"/>
      <c r="U484" s="228"/>
      <c r="V484" s="228"/>
      <c r="AA484" s="228"/>
      <c r="AB484" s="228"/>
      <c r="AC484" s="228"/>
      <c r="AH484" s="228"/>
      <c r="AI484" s="228"/>
      <c r="AJ484" s="228"/>
    </row>
    <row r="485" spans="6:36" ht="13.5" customHeight="1">
      <c r="F485" s="228"/>
      <c r="G485" s="228"/>
      <c r="H485" s="228"/>
      <c r="M485" s="228"/>
      <c r="N485" s="228"/>
      <c r="O485" s="228"/>
      <c r="T485" s="228"/>
      <c r="U485" s="228"/>
      <c r="V485" s="228"/>
      <c r="AA485" s="228"/>
      <c r="AB485" s="228"/>
      <c r="AC485" s="228"/>
      <c r="AH485" s="228"/>
      <c r="AI485" s="228"/>
      <c r="AJ485" s="228"/>
    </row>
    <row r="486" spans="6:36" ht="13.5" customHeight="1">
      <c r="F486" s="228"/>
      <c r="G486" s="228"/>
      <c r="H486" s="228"/>
      <c r="M486" s="228"/>
      <c r="N486" s="228"/>
      <c r="O486" s="228"/>
      <c r="T486" s="228"/>
      <c r="U486" s="228"/>
      <c r="V486" s="228"/>
      <c r="AA486" s="228"/>
      <c r="AB486" s="228"/>
      <c r="AC486" s="228"/>
      <c r="AH486" s="228"/>
      <c r="AI486" s="228"/>
      <c r="AJ486" s="228"/>
    </row>
    <row r="487" spans="6:36" ht="13.5" customHeight="1">
      <c r="F487" s="228"/>
      <c r="G487" s="228"/>
      <c r="H487" s="228"/>
      <c r="M487" s="228"/>
      <c r="N487" s="228"/>
      <c r="O487" s="228"/>
      <c r="T487" s="228"/>
      <c r="U487" s="228"/>
      <c r="V487" s="228"/>
      <c r="AA487" s="228"/>
      <c r="AB487" s="228"/>
      <c r="AC487" s="228"/>
      <c r="AH487" s="228"/>
      <c r="AI487" s="228"/>
      <c r="AJ487" s="228"/>
    </row>
    <row r="488" spans="6:36" ht="13.5" customHeight="1">
      <c r="F488" s="228"/>
      <c r="G488" s="228"/>
      <c r="H488" s="228"/>
      <c r="M488" s="228"/>
      <c r="N488" s="228"/>
      <c r="O488" s="228"/>
      <c r="T488" s="228"/>
      <c r="U488" s="228"/>
      <c r="V488" s="228"/>
      <c r="AA488" s="228"/>
      <c r="AB488" s="228"/>
      <c r="AC488" s="228"/>
      <c r="AH488" s="228"/>
      <c r="AI488" s="228"/>
      <c r="AJ488" s="228"/>
    </row>
    <row r="489" spans="6:36" ht="13.5" customHeight="1">
      <c r="F489" s="228"/>
      <c r="G489" s="228"/>
      <c r="H489" s="228"/>
      <c r="M489" s="228"/>
      <c r="N489" s="228"/>
      <c r="O489" s="228"/>
      <c r="T489" s="228"/>
      <c r="U489" s="228"/>
      <c r="V489" s="228"/>
      <c r="AA489" s="228"/>
      <c r="AB489" s="228"/>
      <c r="AC489" s="228"/>
      <c r="AH489" s="228"/>
      <c r="AI489" s="228"/>
      <c r="AJ489" s="228"/>
    </row>
    <row r="490" spans="6:36" ht="13.5" customHeight="1">
      <c r="F490" s="228"/>
      <c r="G490" s="228"/>
      <c r="H490" s="228"/>
      <c r="M490" s="228"/>
      <c r="N490" s="228"/>
      <c r="O490" s="228"/>
      <c r="T490" s="228"/>
      <c r="U490" s="228"/>
      <c r="V490" s="228"/>
      <c r="AA490" s="228"/>
      <c r="AB490" s="228"/>
      <c r="AC490" s="228"/>
      <c r="AH490" s="228"/>
      <c r="AI490" s="228"/>
      <c r="AJ490" s="228"/>
    </row>
    <row r="491" spans="6:36" ht="13.5" customHeight="1">
      <c r="F491" s="228"/>
      <c r="G491" s="228"/>
      <c r="H491" s="228"/>
      <c r="M491" s="228"/>
      <c r="N491" s="228"/>
      <c r="O491" s="228"/>
      <c r="T491" s="228"/>
      <c r="U491" s="228"/>
      <c r="V491" s="228"/>
      <c r="AA491" s="228"/>
      <c r="AB491" s="228"/>
      <c r="AC491" s="228"/>
      <c r="AH491" s="228"/>
      <c r="AI491" s="228"/>
      <c r="AJ491" s="228"/>
    </row>
    <row r="492" spans="6:36" ht="13.5" customHeight="1">
      <c r="F492" s="228"/>
      <c r="G492" s="228"/>
      <c r="H492" s="228"/>
      <c r="M492" s="228"/>
      <c r="N492" s="228"/>
      <c r="O492" s="228"/>
      <c r="T492" s="228"/>
      <c r="U492" s="228"/>
      <c r="V492" s="228"/>
      <c r="AA492" s="228"/>
      <c r="AB492" s="228"/>
      <c r="AC492" s="228"/>
      <c r="AH492" s="228"/>
      <c r="AI492" s="228"/>
      <c r="AJ492" s="228"/>
    </row>
    <row r="493" spans="6:36" ht="13.5" customHeight="1">
      <c r="F493" s="228"/>
      <c r="G493" s="228"/>
      <c r="H493" s="228"/>
      <c r="M493" s="228"/>
      <c r="N493" s="228"/>
      <c r="O493" s="228"/>
      <c r="T493" s="228"/>
      <c r="U493" s="228"/>
      <c r="V493" s="228"/>
      <c r="AA493" s="228"/>
      <c r="AB493" s="228"/>
      <c r="AC493" s="228"/>
      <c r="AH493" s="228"/>
      <c r="AI493" s="228"/>
      <c r="AJ493" s="228"/>
    </row>
    <row r="494" spans="6:36" ht="13.5" customHeight="1">
      <c r="F494" s="228"/>
      <c r="G494" s="228"/>
      <c r="H494" s="228"/>
      <c r="M494" s="228"/>
      <c r="N494" s="228"/>
      <c r="O494" s="228"/>
      <c r="T494" s="228"/>
      <c r="U494" s="228"/>
      <c r="V494" s="228"/>
      <c r="AA494" s="228"/>
      <c r="AB494" s="228"/>
      <c r="AC494" s="228"/>
      <c r="AH494" s="228"/>
      <c r="AI494" s="228"/>
      <c r="AJ494" s="228"/>
    </row>
    <row r="495" spans="6:36" ht="13.5" customHeight="1">
      <c r="F495" s="228"/>
      <c r="G495" s="228"/>
      <c r="H495" s="228"/>
      <c r="M495" s="228"/>
      <c r="N495" s="228"/>
      <c r="O495" s="228"/>
      <c r="T495" s="228"/>
      <c r="U495" s="228"/>
      <c r="V495" s="228"/>
      <c r="AA495" s="228"/>
      <c r="AB495" s="228"/>
      <c r="AC495" s="228"/>
      <c r="AH495" s="228"/>
      <c r="AI495" s="228"/>
      <c r="AJ495" s="228"/>
    </row>
    <row r="496" spans="6:36" ht="13.5" customHeight="1">
      <c r="F496" s="228"/>
      <c r="G496" s="228"/>
      <c r="H496" s="228"/>
      <c r="M496" s="228"/>
      <c r="N496" s="228"/>
      <c r="O496" s="228"/>
      <c r="T496" s="228"/>
      <c r="U496" s="228"/>
      <c r="V496" s="228"/>
      <c r="AA496" s="228"/>
      <c r="AB496" s="228"/>
      <c r="AC496" s="228"/>
      <c r="AH496" s="228"/>
      <c r="AI496" s="228"/>
      <c r="AJ496" s="228"/>
    </row>
    <row r="497" spans="6:36" ht="13.5" customHeight="1">
      <c r="F497" s="228"/>
      <c r="G497" s="228"/>
      <c r="H497" s="228"/>
      <c r="M497" s="228"/>
      <c r="N497" s="228"/>
      <c r="O497" s="228"/>
      <c r="T497" s="228"/>
      <c r="U497" s="228"/>
      <c r="V497" s="228"/>
      <c r="AA497" s="228"/>
      <c r="AB497" s="228"/>
      <c r="AC497" s="228"/>
      <c r="AH497" s="228"/>
      <c r="AI497" s="228"/>
      <c r="AJ497" s="228"/>
    </row>
    <row r="498" spans="6:36" ht="13.5" customHeight="1">
      <c r="F498" s="228"/>
      <c r="G498" s="228"/>
      <c r="H498" s="228"/>
      <c r="M498" s="228"/>
      <c r="N498" s="228"/>
      <c r="O498" s="228"/>
      <c r="T498" s="228"/>
      <c r="U498" s="228"/>
      <c r="V498" s="228"/>
      <c r="AA498" s="228"/>
      <c r="AB498" s="228"/>
      <c r="AC498" s="228"/>
      <c r="AH498" s="228"/>
      <c r="AI498" s="228"/>
      <c r="AJ498" s="228"/>
    </row>
    <row r="499" spans="6:36" ht="13.5" customHeight="1">
      <c r="F499" s="228"/>
      <c r="G499" s="228"/>
      <c r="H499" s="228"/>
      <c r="M499" s="228"/>
      <c r="N499" s="228"/>
      <c r="O499" s="228"/>
      <c r="T499" s="228"/>
      <c r="U499" s="228"/>
      <c r="V499" s="228"/>
      <c r="AA499" s="228"/>
      <c r="AB499" s="228"/>
      <c r="AC499" s="228"/>
      <c r="AH499" s="228"/>
      <c r="AI499" s="228"/>
      <c r="AJ499" s="228"/>
    </row>
    <row r="500" spans="6:36" ht="13.5" customHeight="1">
      <c r="F500" s="228"/>
      <c r="G500" s="228"/>
      <c r="H500" s="228"/>
      <c r="M500" s="228"/>
      <c r="N500" s="228"/>
      <c r="O500" s="228"/>
      <c r="T500" s="228"/>
      <c r="U500" s="228"/>
      <c r="V500" s="228"/>
      <c r="AA500" s="228"/>
      <c r="AB500" s="228"/>
      <c r="AC500" s="228"/>
      <c r="AH500" s="228"/>
      <c r="AI500" s="228"/>
      <c r="AJ500" s="228"/>
    </row>
    <row r="501" spans="6:36" ht="13.5" customHeight="1">
      <c r="F501" s="228"/>
      <c r="G501" s="228"/>
      <c r="H501" s="228"/>
      <c r="M501" s="228"/>
      <c r="N501" s="228"/>
      <c r="O501" s="228"/>
      <c r="T501" s="228"/>
      <c r="U501" s="228"/>
      <c r="V501" s="228"/>
      <c r="AA501" s="228"/>
      <c r="AB501" s="228"/>
      <c r="AC501" s="228"/>
      <c r="AH501" s="228"/>
      <c r="AI501" s="228"/>
      <c r="AJ501" s="228"/>
    </row>
    <row r="502" spans="6:36" ht="13.5" customHeight="1">
      <c r="F502" s="228"/>
      <c r="G502" s="228"/>
      <c r="H502" s="228"/>
      <c r="M502" s="228"/>
      <c r="N502" s="228"/>
      <c r="O502" s="228"/>
      <c r="T502" s="228"/>
      <c r="U502" s="228"/>
      <c r="V502" s="228"/>
      <c r="AA502" s="228"/>
      <c r="AB502" s="228"/>
      <c r="AC502" s="228"/>
      <c r="AH502" s="228"/>
      <c r="AI502" s="228"/>
      <c r="AJ502" s="228"/>
    </row>
    <row r="503" spans="6:36" ht="13.5" customHeight="1">
      <c r="F503" s="228"/>
      <c r="G503" s="228"/>
      <c r="H503" s="228"/>
      <c r="M503" s="228"/>
      <c r="N503" s="228"/>
      <c r="O503" s="228"/>
      <c r="T503" s="228"/>
      <c r="U503" s="228"/>
      <c r="V503" s="228"/>
      <c r="AA503" s="228"/>
      <c r="AB503" s="228"/>
      <c r="AC503" s="228"/>
      <c r="AH503" s="228"/>
      <c r="AI503" s="228"/>
      <c r="AJ503" s="228"/>
    </row>
    <row r="504" spans="6:36" ht="13.5" customHeight="1">
      <c r="F504" s="228"/>
      <c r="G504" s="228"/>
      <c r="H504" s="228"/>
      <c r="M504" s="228"/>
      <c r="N504" s="228"/>
      <c r="O504" s="228"/>
      <c r="T504" s="228"/>
      <c r="U504" s="228"/>
      <c r="V504" s="228"/>
      <c r="AA504" s="228"/>
      <c r="AB504" s="228"/>
      <c r="AC504" s="228"/>
      <c r="AH504" s="228"/>
      <c r="AI504" s="228"/>
      <c r="AJ504" s="228"/>
    </row>
    <row r="505" spans="6:36" ht="13.5" customHeight="1">
      <c r="F505" s="228"/>
      <c r="G505" s="228"/>
      <c r="H505" s="228"/>
      <c r="M505" s="228"/>
      <c r="N505" s="228"/>
      <c r="O505" s="228"/>
      <c r="T505" s="228"/>
      <c r="U505" s="228"/>
      <c r="V505" s="228"/>
      <c r="AA505" s="228"/>
      <c r="AB505" s="228"/>
      <c r="AC505" s="228"/>
      <c r="AH505" s="228"/>
      <c r="AI505" s="228"/>
      <c r="AJ505" s="228"/>
    </row>
    <row r="506" spans="6:36" ht="13.5" customHeight="1">
      <c r="F506" s="228"/>
      <c r="G506" s="228"/>
      <c r="H506" s="228"/>
      <c r="M506" s="228"/>
      <c r="N506" s="228"/>
      <c r="O506" s="228"/>
      <c r="T506" s="228"/>
      <c r="U506" s="228"/>
      <c r="V506" s="228"/>
      <c r="AA506" s="228"/>
      <c r="AB506" s="228"/>
      <c r="AC506" s="228"/>
      <c r="AH506" s="228"/>
      <c r="AI506" s="228"/>
      <c r="AJ506" s="228"/>
    </row>
    <row r="507" spans="6:36" ht="13.5" customHeight="1">
      <c r="F507" s="228"/>
      <c r="G507" s="228"/>
      <c r="H507" s="228"/>
      <c r="M507" s="228"/>
      <c r="N507" s="228"/>
      <c r="O507" s="228"/>
      <c r="T507" s="228"/>
      <c r="U507" s="228"/>
      <c r="V507" s="228"/>
      <c r="AA507" s="228"/>
      <c r="AB507" s="228"/>
      <c r="AC507" s="228"/>
      <c r="AH507" s="228"/>
      <c r="AI507" s="228"/>
      <c r="AJ507" s="228"/>
    </row>
    <row r="508" spans="6:36" ht="13.5" customHeight="1">
      <c r="F508" s="228"/>
      <c r="G508" s="228"/>
      <c r="H508" s="228"/>
      <c r="M508" s="228"/>
      <c r="N508" s="228"/>
      <c r="O508" s="228"/>
      <c r="T508" s="228"/>
      <c r="U508" s="228"/>
      <c r="V508" s="228"/>
      <c r="AA508" s="228"/>
      <c r="AB508" s="228"/>
      <c r="AC508" s="228"/>
      <c r="AH508" s="228"/>
      <c r="AI508" s="228"/>
      <c r="AJ508" s="228"/>
    </row>
    <row r="509" spans="6:36" ht="13.5" customHeight="1">
      <c r="F509" s="228"/>
      <c r="G509" s="228"/>
      <c r="H509" s="228"/>
      <c r="M509" s="228"/>
      <c r="N509" s="228"/>
      <c r="O509" s="228"/>
      <c r="T509" s="228"/>
      <c r="U509" s="228"/>
      <c r="V509" s="228"/>
      <c r="AA509" s="228"/>
      <c r="AB509" s="228"/>
      <c r="AC509" s="228"/>
      <c r="AH509" s="228"/>
      <c r="AI509" s="228"/>
      <c r="AJ509" s="228"/>
    </row>
    <row r="510" spans="6:36" ht="13.5" customHeight="1">
      <c r="F510" s="228"/>
      <c r="G510" s="228"/>
      <c r="H510" s="228"/>
      <c r="M510" s="228"/>
      <c r="N510" s="228"/>
      <c r="O510" s="228"/>
      <c r="T510" s="228"/>
      <c r="U510" s="228"/>
      <c r="V510" s="228"/>
      <c r="AA510" s="228"/>
      <c r="AB510" s="228"/>
      <c r="AC510" s="228"/>
      <c r="AH510" s="228"/>
      <c r="AI510" s="228"/>
      <c r="AJ510" s="228"/>
    </row>
    <row r="511" spans="6:36" ht="13.5" customHeight="1">
      <c r="F511" s="228"/>
      <c r="G511" s="228"/>
      <c r="H511" s="228"/>
      <c r="M511" s="228"/>
      <c r="N511" s="228"/>
      <c r="O511" s="228"/>
      <c r="T511" s="228"/>
      <c r="U511" s="228"/>
      <c r="V511" s="228"/>
      <c r="AA511" s="228"/>
      <c r="AB511" s="228"/>
      <c r="AC511" s="228"/>
      <c r="AH511" s="228"/>
      <c r="AI511" s="228"/>
      <c r="AJ511" s="228"/>
    </row>
    <row r="512" spans="6:36" ht="13.5" customHeight="1">
      <c r="F512" s="228"/>
      <c r="G512" s="228"/>
      <c r="H512" s="228"/>
      <c r="M512" s="228"/>
      <c r="N512" s="228"/>
      <c r="O512" s="228"/>
      <c r="T512" s="228"/>
      <c r="U512" s="228"/>
      <c r="V512" s="228"/>
      <c r="AA512" s="228"/>
      <c r="AB512" s="228"/>
      <c r="AC512" s="228"/>
      <c r="AH512" s="228"/>
      <c r="AI512" s="228"/>
      <c r="AJ512" s="228"/>
    </row>
    <row r="513" spans="6:36" ht="13.5" customHeight="1">
      <c r="F513" s="228"/>
      <c r="G513" s="228"/>
      <c r="H513" s="228"/>
      <c r="M513" s="228"/>
      <c r="N513" s="228"/>
      <c r="O513" s="228"/>
      <c r="T513" s="228"/>
      <c r="U513" s="228"/>
      <c r="V513" s="228"/>
      <c r="AA513" s="228"/>
      <c r="AB513" s="228"/>
      <c r="AC513" s="228"/>
      <c r="AH513" s="228"/>
      <c r="AI513" s="228"/>
      <c r="AJ513" s="228"/>
    </row>
    <row r="514" spans="6:36" ht="13.5" customHeight="1">
      <c r="F514" s="228"/>
      <c r="G514" s="228"/>
      <c r="H514" s="228"/>
      <c r="M514" s="228"/>
      <c r="N514" s="228"/>
      <c r="O514" s="228"/>
      <c r="T514" s="228"/>
      <c r="U514" s="228"/>
      <c r="V514" s="228"/>
      <c r="AA514" s="228"/>
      <c r="AB514" s="228"/>
      <c r="AC514" s="228"/>
      <c r="AH514" s="228"/>
      <c r="AI514" s="228"/>
      <c r="AJ514" s="228"/>
    </row>
    <row r="515" spans="6:36" ht="13.5" customHeight="1">
      <c r="F515" s="228"/>
      <c r="G515" s="228"/>
      <c r="H515" s="228"/>
      <c r="M515" s="228"/>
      <c r="N515" s="228"/>
      <c r="O515" s="228"/>
      <c r="T515" s="228"/>
      <c r="U515" s="228"/>
      <c r="V515" s="228"/>
      <c r="AA515" s="228"/>
      <c r="AB515" s="228"/>
      <c r="AC515" s="228"/>
      <c r="AH515" s="228"/>
      <c r="AI515" s="228"/>
      <c r="AJ515" s="228"/>
    </row>
    <row r="516" spans="6:36" ht="13.5" customHeight="1">
      <c r="F516" s="228"/>
      <c r="G516" s="228"/>
      <c r="H516" s="228"/>
      <c r="M516" s="228"/>
      <c r="N516" s="228"/>
      <c r="O516" s="228"/>
      <c r="T516" s="228"/>
      <c r="U516" s="228"/>
      <c r="V516" s="228"/>
      <c r="AA516" s="228"/>
      <c r="AB516" s="228"/>
      <c r="AC516" s="228"/>
      <c r="AH516" s="228"/>
      <c r="AI516" s="228"/>
      <c r="AJ516" s="228"/>
    </row>
    <row r="517" spans="6:36" ht="13.5" customHeight="1">
      <c r="F517" s="228"/>
      <c r="G517" s="228"/>
      <c r="H517" s="228"/>
      <c r="M517" s="228"/>
      <c r="N517" s="228"/>
      <c r="O517" s="228"/>
      <c r="T517" s="228"/>
      <c r="U517" s="228"/>
      <c r="V517" s="228"/>
      <c r="AA517" s="228"/>
      <c r="AB517" s="228"/>
      <c r="AC517" s="228"/>
      <c r="AH517" s="228"/>
      <c r="AI517" s="228"/>
      <c r="AJ517" s="228"/>
    </row>
    <row r="518" spans="6:36" ht="13.5" customHeight="1">
      <c r="F518" s="228"/>
      <c r="G518" s="228"/>
      <c r="H518" s="228"/>
      <c r="M518" s="228"/>
      <c r="N518" s="228"/>
      <c r="O518" s="228"/>
      <c r="T518" s="228"/>
      <c r="U518" s="228"/>
      <c r="V518" s="228"/>
      <c r="AA518" s="228"/>
      <c r="AB518" s="228"/>
      <c r="AC518" s="228"/>
      <c r="AH518" s="228"/>
      <c r="AI518" s="228"/>
      <c r="AJ518" s="228"/>
    </row>
    <row r="519" spans="6:36" ht="13.5" customHeight="1">
      <c r="F519" s="228"/>
      <c r="G519" s="228"/>
      <c r="H519" s="228"/>
      <c r="M519" s="228"/>
      <c r="N519" s="228"/>
      <c r="O519" s="228"/>
      <c r="T519" s="228"/>
      <c r="U519" s="228"/>
      <c r="V519" s="228"/>
      <c r="AA519" s="228"/>
      <c r="AB519" s="228"/>
      <c r="AC519" s="228"/>
      <c r="AH519" s="228"/>
      <c r="AI519" s="228"/>
      <c r="AJ519" s="228"/>
    </row>
    <row r="520" spans="6:36" ht="13.5" customHeight="1">
      <c r="F520" s="228"/>
      <c r="G520" s="228"/>
      <c r="H520" s="228"/>
      <c r="M520" s="228"/>
      <c r="N520" s="228"/>
      <c r="O520" s="228"/>
      <c r="T520" s="228"/>
      <c r="U520" s="228"/>
      <c r="V520" s="228"/>
      <c r="AA520" s="228"/>
      <c r="AB520" s="228"/>
      <c r="AC520" s="228"/>
      <c r="AH520" s="228"/>
      <c r="AI520" s="228"/>
      <c r="AJ520" s="228"/>
    </row>
    <row r="521" spans="6:36" ht="13.5" customHeight="1">
      <c r="F521" s="228"/>
      <c r="G521" s="228"/>
      <c r="H521" s="228"/>
      <c r="M521" s="228"/>
      <c r="N521" s="228"/>
      <c r="O521" s="228"/>
      <c r="T521" s="228"/>
      <c r="U521" s="228"/>
      <c r="V521" s="228"/>
      <c r="AA521" s="228"/>
      <c r="AB521" s="228"/>
      <c r="AC521" s="228"/>
      <c r="AH521" s="228"/>
      <c r="AI521" s="228"/>
      <c r="AJ521" s="228"/>
    </row>
    <row r="522" spans="6:36" ht="13.5" customHeight="1">
      <c r="F522" s="228"/>
      <c r="G522" s="228"/>
      <c r="H522" s="228"/>
      <c r="M522" s="228"/>
      <c r="N522" s="228"/>
      <c r="O522" s="228"/>
      <c r="T522" s="228"/>
      <c r="U522" s="228"/>
      <c r="V522" s="228"/>
      <c r="AA522" s="228"/>
      <c r="AB522" s="228"/>
      <c r="AC522" s="228"/>
      <c r="AH522" s="228"/>
      <c r="AI522" s="228"/>
      <c r="AJ522" s="228"/>
    </row>
    <row r="523" spans="6:36" ht="13.5" customHeight="1">
      <c r="F523" s="228"/>
      <c r="G523" s="228"/>
      <c r="H523" s="228"/>
      <c r="M523" s="228"/>
      <c r="N523" s="228"/>
      <c r="O523" s="228"/>
      <c r="T523" s="228"/>
      <c r="U523" s="228"/>
      <c r="V523" s="228"/>
      <c r="AA523" s="228"/>
      <c r="AB523" s="228"/>
      <c r="AC523" s="228"/>
      <c r="AH523" s="228"/>
      <c r="AI523" s="228"/>
      <c r="AJ523" s="228"/>
    </row>
    <row r="524" spans="6:36" ht="13.5" customHeight="1">
      <c r="F524" s="228"/>
      <c r="G524" s="228"/>
      <c r="H524" s="228"/>
      <c r="M524" s="228"/>
      <c r="N524" s="228"/>
      <c r="O524" s="228"/>
      <c r="T524" s="228"/>
      <c r="U524" s="228"/>
      <c r="V524" s="228"/>
      <c r="AA524" s="228"/>
      <c r="AB524" s="228"/>
      <c r="AC524" s="228"/>
      <c r="AH524" s="228"/>
      <c r="AI524" s="228"/>
      <c r="AJ524" s="228"/>
    </row>
    <row r="525" spans="6:36" ht="13.5" customHeight="1">
      <c r="F525" s="228"/>
      <c r="G525" s="228"/>
      <c r="H525" s="228"/>
      <c r="M525" s="228"/>
      <c r="N525" s="228"/>
      <c r="O525" s="228"/>
      <c r="T525" s="228"/>
      <c r="U525" s="228"/>
      <c r="V525" s="228"/>
      <c r="AA525" s="228"/>
      <c r="AB525" s="228"/>
      <c r="AC525" s="228"/>
      <c r="AH525" s="228"/>
      <c r="AI525" s="228"/>
      <c r="AJ525" s="228"/>
    </row>
    <row r="526" spans="6:36" ht="13.5" customHeight="1">
      <c r="F526" s="228"/>
      <c r="G526" s="228"/>
      <c r="H526" s="228"/>
      <c r="M526" s="228"/>
      <c r="N526" s="228"/>
      <c r="O526" s="228"/>
      <c r="T526" s="228"/>
      <c r="U526" s="228"/>
      <c r="V526" s="228"/>
      <c r="AA526" s="228"/>
      <c r="AB526" s="228"/>
      <c r="AC526" s="228"/>
      <c r="AH526" s="228"/>
      <c r="AI526" s="228"/>
      <c r="AJ526" s="228"/>
    </row>
    <row r="527" spans="6:36" ht="13.5" customHeight="1">
      <c r="F527" s="228"/>
      <c r="G527" s="228"/>
      <c r="H527" s="228"/>
      <c r="M527" s="228"/>
      <c r="N527" s="228"/>
      <c r="O527" s="228"/>
      <c r="T527" s="228"/>
      <c r="U527" s="228"/>
      <c r="V527" s="228"/>
      <c r="AA527" s="228"/>
      <c r="AB527" s="228"/>
      <c r="AC527" s="228"/>
      <c r="AH527" s="228"/>
      <c r="AI527" s="228"/>
      <c r="AJ527" s="228"/>
    </row>
    <row r="528" spans="6:36" ht="13.5" customHeight="1">
      <c r="F528" s="228"/>
      <c r="G528" s="228"/>
      <c r="H528" s="228"/>
      <c r="M528" s="228"/>
      <c r="N528" s="228"/>
      <c r="O528" s="228"/>
      <c r="T528" s="228"/>
      <c r="U528" s="228"/>
      <c r="V528" s="228"/>
      <c r="AA528" s="228"/>
      <c r="AB528" s="228"/>
      <c r="AC528" s="228"/>
      <c r="AH528" s="228"/>
      <c r="AI528" s="228"/>
      <c r="AJ528" s="228"/>
    </row>
    <row r="529" spans="6:36" ht="13.5" customHeight="1">
      <c r="F529" s="228"/>
      <c r="G529" s="228"/>
      <c r="H529" s="228"/>
      <c r="M529" s="228"/>
      <c r="N529" s="228"/>
      <c r="O529" s="228"/>
      <c r="T529" s="228"/>
      <c r="U529" s="228"/>
      <c r="V529" s="228"/>
      <c r="AA529" s="228"/>
      <c r="AB529" s="228"/>
      <c r="AC529" s="228"/>
      <c r="AH529" s="228"/>
      <c r="AI529" s="228"/>
      <c r="AJ529" s="228"/>
    </row>
    <row r="530" spans="6:36" ht="13.5" customHeight="1">
      <c r="F530" s="228"/>
      <c r="G530" s="228"/>
      <c r="H530" s="228"/>
      <c r="M530" s="228"/>
      <c r="N530" s="228"/>
      <c r="O530" s="228"/>
      <c r="T530" s="228"/>
      <c r="U530" s="228"/>
      <c r="V530" s="228"/>
      <c r="AA530" s="228"/>
      <c r="AB530" s="228"/>
      <c r="AC530" s="228"/>
      <c r="AH530" s="228"/>
      <c r="AI530" s="228"/>
      <c r="AJ530" s="228"/>
    </row>
    <row r="531" spans="6:36" ht="13.5" customHeight="1">
      <c r="F531" s="228"/>
      <c r="G531" s="228"/>
      <c r="H531" s="228"/>
      <c r="M531" s="228"/>
      <c r="N531" s="228"/>
      <c r="O531" s="228"/>
      <c r="T531" s="228"/>
      <c r="U531" s="228"/>
      <c r="V531" s="228"/>
      <c r="AA531" s="228"/>
      <c r="AB531" s="228"/>
      <c r="AC531" s="228"/>
      <c r="AH531" s="228"/>
      <c r="AI531" s="228"/>
      <c r="AJ531" s="228"/>
    </row>
    <row r="532" spans="6:36" ht="13.5" customHeight="1">
      <c r="F532" s="228"/>
      <c r="G532" s="228"/>
      <c r="H532" s="228"/>
      <c r="M532" s="228"/>
      <c r="N532" s="228"/>
      <c r="O532" s="228"/>
      <c r="T532" s="228"/>
      <c r="U532" s="228"/>
      <c r="V532" s="228"/>
      <c r="AA532" s="228"/>
      <c r="AB532" s="228"/>
      <c r="AC532" s="228"/>
      <c r="AH532" s="228"/>
      <c r="AI532" s="228"/>
      <c r="AJ532" s="228"/>
    </row>
    <row r="533" spans="6:36" ht="13.5" customHeight="1">
      <c r="F533" s="228"/>
      <c r="G533" s="228"/>
      <c r="H533" s="228"/>
      <c r="M533" s="228"/>
      <c r="N533" s="228"/>
      <c r="O533" s="228"/>
      <c r="T533" s="228"/>
      <c r="U533" s="228"/>
      <c r="V533" s="228"/>
      <c r="AA533" s="228"/>
      <c r="AB533" s="228"/>
      <c r="AC533" s="228"/>
      <c r="AH533" s="228"/>
      <c r="AI533" s="228"/>
      <c r="AJ533" s="228"/>
    </row>
    <row r="534" spans="6:36" ht="13.5" customHeight="1">
      <c r="F534" s="228"/>
      <c r="G534" s="228"/>
      <c r="H534" s="228"/>
      <c r="M534" s="228"/>
      <c r="N534" s="228"/>
      <c r="O534" s="228"/>
      <c r="T534" s="228"/>
      <c r="U534" s="228"/>
      <c r="V534" s="228"/>
      <c r="AA534" s="228"/>
      <c r="AB534" s="228"/>
      <c r="AC534" s="228"/>
      <c r="AH534" s="228"/>
      <c r="AI534" s="228"/>
      <c r="AJ534" s="228"/>
    </row>
    <row r="535" spans="6:36" ht="13.5" customHeight="1">
      <c r="F535" s="228"/>
      <c r="G535" s="228"/>
      <c r="H535" s="228"/>
      <c r="M535" s="228"/>
      <c r="N535" s="228"/>
      <c r="O535" s="228"/>
      <c r="T535" s="228"/>
      <c r="U535" s="228"/>
      <c r="V535" s="228"/>
      <c r="AA535" s="228"/>
      <c r="AB535" s="228"/>
      <c r="AC535" s="228"/>
      <c r="AH535" s="228"/>
      <c r="AI535" s="228"/>
      <c r="AJ535" s="228"/>
    </row>
    <row r="536" spans="6:36" ht="13.5" customHeight="1">
      <c r="F536" s="228"/>
      <c r="G536" s="228"/>
      <c r="H536" s="228"/>
      <c r="M536" s="228"/>
      <c r="N536" s="228"/>
      <c r="O536" s="228"/>
      <c r="T536" s="228"/>
      <c r="U536" s="228"/>
      <c r="V536" s="228"/>
      <c r="AA536" s="228"/>
      <c r="AB536" s="228"/>
      <c r="AC536" s="228"/>
      <c r="AH536" s="228"/>
      <c r="AI536" s="228"/>
      <c r="AJ536" s="228"/>
    </row>
    <row r="537" spans="6:36" ht="13.5" customHeight="1">
      <c r="F537" s="228"/>
      <c r="G537" s="228"/>
      <c r="H537" s="228"/>
      <c r="M537" s="228"/>
      <c r="N537" s="228"/>
      <c r="O537" s="228"/>
      <c r="T537" s="228"/>
      <c r="U537" s="228"/>
      <c r="V537" s="228"/>
      <c r="AA537" s="228"/>
      <c r="AB537" s="228"/>
      <c r="AC537" s="228"/>
      <c r="AH537" s="228"/>
      <c r="AI537" s="228"/>
      <c r="AJ537" s="228"/>
    </row>
    <row r="538" spans="6:36" ht="13.5" customHeight="1">
      <c r="F538" s="228"/>
      <c r="G538" s="228"/>
      <c r="H538" s="228"/>
      <c r="M538" s="228"/>
      <c r="N538" s="228"/>
      <c r="O538" s="228"/>
      <c r="T538" s="228"/>
      <c r="U538" s="228"/>
      <c r="V538" s="228"/>
      <c r="AA538" s="228"/>
      <c r="AB538" s="228"/>
      <c r="AC538" s="228"/>
      <c r="AH538" s="228"/>
      <c r="AI538" s="228"/>
      <c r="AJ538" s="228"/>
    </row>
    <row r="539" spans="6:36" ht="13.5" customHeight="1">
      <c r="F539" s="228"/>
      <c r="G539" s="228"/>
      <c r="H539" s="228"/>
      <c r="M539" s="228"/>
      <c r="N539" s="228"/>
      <c r="O539" s="228"/>
      <c r="T539" s="228"/>
      <c r="U539" s="228"/>
      <c r="V539" s="228"/>
      <c r="AA539" s="228"/>
      <c r="AB539" s="228"/>
      <c r="AC539" s="228"/>
      <c r="AH539" s="228"/>
      <c r="AI539" s="228"/>
      <c r="AJ539" s="228"/>
    </row>
    <row r="540" spans="6:36" ht="13.5" customHeight="1">
      <c r="F540" s="228"/>
      <c r="G540" s="228"/>
      <c r="H540" s="228"/>
      <c r="M540" s="228"/>
      <c r="N540" s="228"/>
      <c r="O540" s="228"/>
      <c r="T540" s="228"/>
      <c r="U540" s="228"/>
      <c r="V540" s="228"/>
      <c r="AA540" s="228"/>
      <c r="AB540" s="228"/>
      <c r="AC540" s="228"/>
      <c r="AH540" s="228"/>
      <c r="AI540" s="228"/>
      <c r="AJ540" s="228"/>
    </row>
    <row r="541" spans="6:36" ht="13.5" customHeight="1">
      <c r="F541" s="228"/>
      <c r="G541" s="228"/>
      <c r="H541" s="228"/>
      <c r="M541" s="228"/>
      <c r="N541" s="228"/>
      <c r="O541" s="228"/>
      <c r="T541" s="228"/>
      <c r="U541" s="228"/>
      <c r="V541" s="228"/>
      <c r="AA541" s="228"/>
      <c r="AB541" s="228"/>
      <c r="AC541" s="228"/>
      <c r="AH541" s="228"/>
      <c r="AI541" s="228"/>
      <c r="AJ541" s="228"/>
    </row>
    <row r="542" spans="6:36" ht="13.5" customHeight="1">
      <c r="F542" s="228"/>
      <c r="G542" s="228"/>
      <c r="H542" s="228"/>
      <c r="M542" s="228"/>
      <c r="N542" s="228"/>
      <c r="O542" s="228"/>
      <c r="T542" s="228"/>
      <c r="U542" s="228"/>
      <c r="V542" s="228"/>
      <c r="AA542" s="228"/>
      <c r="AB542" s="228"/>
      <c r="AC542" s="228"/>
      <c r="AH542" s="228"/>
      <c r="AI542" s="228"/>
      <c r="AJ542" s="228"/>
    </row>
    <row r="543" spans="6:36" ht="13.5" customHeight="1">
      <c r="F543" s="228"/>
      <c r="G543" s="228"/>
      <c r="H543" s="228"/>
      <c r="M543" s="228"/>
      <c r="N543" s="228"/>
      <c r="O543" s="228"/>
      <c r="T543" s="228"/>
      <c r="U543" s="228"/>
      <c r="V543" s="228"/>
      <c r="AA543" s="228"/>
      <c r="AB543" s="228"/>
      <c r="AC543" s="228"/>
      <c r="AH543" s="228"/>
      <c r="AI543" s="228"/>
      <c r="AJ543" s="228"/>
    </row>
    <row r="544" spans="6:36" ht="13.5" customHeight="1">
      <c r="F544" s="228"/>
      <c r="G544" s="228"/>
      <c r="H544" s="228"/>
      <c r="M544" s="228"/>
      <c r="N544" s="228"/>
      <c r="O544" s="228"/>
      <c r="T544" s="228"/>
      <c r="U544" s="228"/>
      <c r="V544" s="228"/>
      <c r="AA544" s="228"/>
      <c r="AB544" s="228"/>
      <c r="AC544" s="228"/>
      <c r="AH544" s="228"/>
      <c r="AI544" s="228"/>
      <c r="AJ544" s="228"/>
    </row>
    <row r="545" spans="6:36" ht="13.5" customHeight="1">
      <c r="F545" s="228"/>
      <c r="G545" s="228"/>
      <c r="H545" s="228"/>
      <c r="M545" s="228"/>
      <c r="N545" s="228"/>
      <c r="O545" s="228"/>
      <c r="T545" s="228"/>
      <c r="U545" s="228"/>
      <c r="V545" s="228"/>
      <c r="AA545" s="228"/>
      <c r="AB545" s="228"/>
      <c r="AC545" s="228"/>
      <c r="AH545" s="228"/>
      <c r="AI545" s="228"/>
      <c r="AJ545" s="228"/>
    </row>
    <row r="546" spans="6:36" ht="13.5" customHeight="1">
      <c r="F546" s="228"/>
      <c r="G546" s="228"/>
      <c r="H546" s="228"/>
      <c r="M546" s="228"/>
      <c r="N546" s="228"/>
      <c r="O546" s="228"/>
      <c r="T546" s="228"/>
      <c r="U546" s="228"/>
      <c r="V546" s="228"/>
      <c r="AA546" s="228"/>
      <c r="AB546" s="228"/>
      <c r="AC546" s="228"/>
      <c r="AH546" s="228"/>
      <c r="AI546" s="228"/>
      <c r="AJ546" s="228"/>
    </row>
    <row r="547" spans="6:36" ht="13.5" customHeight="1">
      <c r="F547" s="228"/>
      <c r="G547" s="228"/>
      <c r="H547" s="228"/>
      <c r="M547" s="228"/>
      <c r="N547" s="228"/>
      <c r="O547" s="228"/>
      <c r="T547" s="228"/>
      <c r="U547" s="228"/>
      <c r="V547" s="228"/>
      <c r="AA547" s="228"/>
      <c r="AB547" s="228"/>
      <c r="AC547" s="228"/>
      <c r="AH547" s="228"/>
      <c r="AI547" s="228"/>
      <c r="AJ547" s="228"/>
    </row>
    <row r="548" spans="6:36" ht="13.5" customHeight="1">
      <c r="F548" s="228"/>
      <c r="G548" s="228"/>
      <c r="H548" s="228"/>
      <c r="M548" s="228"/>
      <c r="N548" s="228"/>
      <c r="O548" s="228"/>
      <c r="T548" s="228"/>
      <c r="U548" s="228"/>
      <c r="V548" s="228"/>
      <c r="AA548" s="228"/>
      <c r="AB548" s="228"/>
      <c r="AC548" s="228"/>
      <c r="AH548" s="228"/>
      <c r="AI548" s="228"/>
      <c r="AJ548" s="228"/>
    </row>
    <row r="549" spans="6:36" ht="13.5" customHeight="1">
      <c r="F549" s="228"/>
      <c r="G549" s="228"/>
      <c r="H549" s="228"/>
      <c r="M549" s="228"/>
      <c r="N549" s="228"/>
      <c r="O549" s="228"/>
      <c r="T549" s="228"/>
      <c r="U549" s="228"/>
      <c r="V549" s="228"/>
      <c r="AA549" s="228"/>
      <c r="AB549" s="228"/>
      <c r="AC549" s="228"/>
      <c r="AH549" s="228"/>
      <c r="AI549" s="228"/>
      <c r="AJ549" s="228"/>
    </row>
    <row r="550" spans="6:36" ht="13.5" customHeight="1">
      <c r="F550" s="228"/>
      <c r="G550" s="228"/>
      <c r="H550" s="228"/>
      <c r="M550" s="228"/>
      <c r="N550" s="228"/>
      <c r="O550" s="228"/>
      <c r="T550" s="228"/>
      <c r="U550" s="228"/>
      <c r="V550" s="228"/>
      <c r="AA550" s="228"/>
      <c r="AB550" s="228"/>
      <c r="AC550" s="228"/>
      <c r="AH550" s="228"/>
      <c r="AI550" s="228"/>
      <c r="AJ550" s="228"/>
    </row>
    <row r="551" spans="6:36" ht="13.5" customHeight="1">
      <c r="F551" s="228"/>
      <c r="G551" s="228"/>
      <c r="H551" s="228"/>
      <c r="M551" s="228"/>
      <c r="N551" s="228"/>
      <c r="O551" s="228"/>
      <c r="T551" s="228"/>
      <c r="U551" s="228"/>
      <c r="V551" s="228"/>
      <c r="AA551" s="228"/>
      <c r="AB551" s="228"/>
      <c r="AC551" s="228"/>
      <c r="AH551" s="228"/>
      <c r="AI551" s="228"/>
      <c r="AJ551" s="228"/>
    </row>
    <row r="552" spans="6:36" ht="13.5" customHeight="1">
      <c r="F552" s="228"/>
      <c r="G552" s="228"/>
      <c r="H552" s="228"/>
      <c r="M552" s="228"/>
      <c r="N552" s="228"/>
      <c r="O552" s="228"/>
      <c r="T552" s="228"/>
      <c r="U552" s="228"/>
      <c r="V552" s="228"/>
      <c r="AA552" s="228"/>
      <c r="AB552" s="228"/>
      <c r="AC552" s="228"/>
      <c r="AH552" s="228"/>
      <c r="AI552" s="228"/>
      <c r="AJ552" s="228"/>
    </row>
    <row r="553" spans="6:36" ht="13.5" customHeight="1">
      <c r="F553" s="228"/>
      <c r="G553" s="228"/>
      <c r="H553" s="228"/>
      <c r="M553" s="228"/>
      <c r="N553" s="228"/>
      <c r="O553" s="228"/>
      <c r="T553" s="228"/>
      <c r="U553" s="228"/>
      <c r="V553" s="228"/>
      <c r="AA553" s="228"/>
      <c r="AB553" s="228"/>
      <c r="AC553" s="228"/>
      <c r="AH553" s="228"/>
      <c r="AI553" s="228"/>
      <c r="AJ553" s="228"/>
    </row>
    <row r="554" spans="6:36" ht="13.5" customHeight="1">
      <c r="F554" s="228"/>
      <c r="G554" s="228"/>
      <c r="H554" s="228"/>
      <c r="M554" s="228"/>
      <c r="N554" s="228"/>
      <c r="O554" s="228"/>
      <c r="T554" s="228"/>
      <c r="U554" s="228"/>
      <c r="V554" s="228"/>
      <c r="AA554" s="228"/>
      <c r="AB554" s="228"/>
      <c r="AC554" s="228"/>
      <c r="AH554" s="228"/>
      <c r="AI554" s="228"/>
      <c r="AJ554" s="228"/>
    </row>
    <row r="555" spans="6:36" ht="13.5" customHeight="1">
      <c r="F555" s="228"/>
      <c r="G555" s="228"/>
      <c r="H555" s="228"/>
      <c r="M555" s="228"/>
      <c r="N555" s="228"/>
      <c r="O555" s="228"/>
      <c r="T555" s="228"/>
      <c r="U555" s="228"/>
      <c r="V555" s="228"/>
      <c r="AA555" s="228"/>
      <c r="AB555" s="228"/>
      <c r="AC555" s="228"/>
      <c r="AH555" s="228"/>
      <c r="AI555" s="228"/>
      <c r="AJ555" s="228"/>
    </row>
    <row r="556" spans="6:36" ht="13.5" customHeight="1">
      <c r="F556" s="228"/>
      <c r="G556" s="228"/>
      <c r="H556" s="228"/>
      <c r="M556" s="228"/>
      <c r="N556" s="228"/>
      <c r="O556" s="228"/>
      <c r="T556" s="228"/>
      <c r="U556" s="228"/>
      <c r="V556" s="228"/>
      <c r="AA556" s="228"/>
      <c r="AB556" s="228"/>
      <c r="AC556" s="228"/>
      <c r="AH556" s="228"/>
      <c r="AI556" s="228"/>
      <c r="AJ556" s="228"/>
    </row>
    <row r="557" spans="6:36" ht="13.5" customHeight="1">
      <c r="F557" s="228"/>
      <c r="G557" s="228"/>
      <c r="H557" s="228"/>
      <c r="M557" s="228"/>
      <c r="N557" s="228"/>
      <c r="O557" s="228"/>
      <c r="T557" s="228"/>
      <c r="U557" s="228"/>
      <c r="V557" s="228"/>
      <c r="AA557" s="228"/>
      <c r="AB557" s="228"/>
      <c r="AC557" s="228"/>
      <c r="AH557" s="228"/>
      <c r="AI557" s="228"/>
      <c r="AJ557" s="228"/>
    </row>
    <row r="558" spans="6:36" ht="13.5" customHeight="1">
      <c r="F558" s="228"/>
      <c r="G558" s="228"/>
      <c r="H558" s="228"/>
      <c r="M558" s="228"/>
      <c r="N558" s="228"/>
      <c r="O558" s="228"/>
      <c r="T558" s="228"/>
      <c r="U558" s="228"/>
      <c r="V558" s="228"/>
      <c r="AA558" s="228"/>
      <c r="AB558" s="228"/>
      <c r="AC558" s="228"/>
      <c r="AH558" s="228"/>
      <c r="AI558" s="228"/>
      <c r="AJ558" s="228"/>
    </row>
    <row r="559" spans="6:36" ht="13.5" customHeight="1">
      <c r="F559" s="228"/>
      <c r="G559" s="228"/>
      <c r="H559" s="228"/>
      <c r="M559" s="228"/>
      <c r="N559" s="228"/>
      <c r="O559" s="228"/>
      <c r="T559" s="228"/>
      <c r="U559" s="228"/>
      <c r="V559" s="228"/>
      <c r="AA559" s="228"/>
      <c r="AB559" s="228"/>
      <c r="AC559" s="228"/>
      <c r="AH559" s="228"/>
      <c r="AI559" s="228"/>
      <c r="AJ559" s="228"/>
    </row>
    <row r="560" spans="6:36" ht="13.5" customHeight="1">
      <c r="F560" s="228"/>
      <c r="G560" s="228"/>
      <c r="H560" s="228"/>
      <c r="M560" s="228"/>
      <c r="N560" s="228"/>
      <c r="O560" s="228"/>
      <c r="T560" s="228"/>
      <c r="U560" s="228"/>
      <c r="V560" s="228"/>
      <c r="AA560" s="228"/>
      <c r="AB560" s="228"/>
      <c r="AC560" s="228"/>
      <c r="AH560" s="228"/>
      <c r="AI560" s="228"/>
      <c r="AJ560" s="228"/>
    </row>
    <row r="561" spans="6:36" ht="13.5" customHeight="1">
      <c r="F561" s="228"/>
      <c r="G561" s="228"/>
      <c r="H561" s="228"/>
      <c r="M561" s="228"/>
      <c r="N561" s="228"/>
      <c r="O561" s="228"/>
      <c r="T561" s="228"/>
      <c r="U561" s="228"/>
      <c r="V561" s="228"/>
      <c r="AA561" s="228"/>
      <c r="AB561" s="228"/>
      <c r="AC561" s="228"/>
      <c r="AH561" s="228"/>
      <c r="AI561" s="228"/>
      <c r="AJ561" s="228"/>
    </row>
    <row r="562" spans="6:36" ht="13.5" customHeight="1">
      <c r="F562" s="228"/>
      <c r="G562" s="228"/>
      <c r="H562" s="228"/>
      <c r="M562" s="228"/>
      <c r="N562" s="228"/>
      <c r="O562" s="228"/>
      <c r="T562" s="228"/>
      <c r="U562" s="228"/>
      <c r="V562" s="228"/>
      <c r="AA562" s="228"/>
      <c r="AB562" s="228"/>
      <c r="AC562" s="228"/>
      <c r="AH562" s="228"/>
      <c r="AI562" s="228"/>
      <c r="AJ562" s="228"/>
    </row>
    <row r="563" spans="6:36" ht="13.5" customHeight="1">
      <c r="F563" s="228"/>
      <c r="G563" s="228"/>
      <c r="H563" s="228"/>
      <c r="M563" s="228"/>
      <c r="N563" s="228"/>
      <c r="O563" s="228"/>
      <c r="T563" s="228"/>
      <c r="U563" s="228"/>
      <c r="V563" s="228"/>
      <c r="AA563" s="228"/>
      <c r="AB563" s="228"/>
      <c r="AC563" s="228"/>
      <c r="AH563" s="228"/>
      <c r="AI563" s="228"/>
      <c r="AJ563" s="228"/>
    </row>
    <row r="564" spans="6:36" ht="13.5" customHeight="1">
      <c r="F564" s="228"/>
      <c r="G564" s="228"/>
      <c r="H564" s="228"/>
      <c r="M564" s="228"/>
      <c r="N564" s="228"/>
      <c r="O564" s="228"/>
      <c r="T564" s="228"/>
      <c r="U564" s="228"/>
      <c r="V564" s="228"/>
      <c r="AA564" s="228"/>
      <c r="AB564" s="228"/>
      <c r="AC564" s="228"/>
      <c r="AH564" s="228"/>
      <c r="AI564" s="228"/>
      <c r="AJ564" s="228"/>
    </row>
    <row r="565" spans="6:36" ht="13.5" customHeight="1">
      <c r="F565" s="228"/>
      <c r="G565" s="228"/>
      <c r="H565" s="228"/>
      <c r="M565" s="228"/>
      <c r="N565" s="228"/>
      <c r="O565" s="228"/>
      <c r="T565" s="228"/>
      <c r="U565" s="228"/>
      <c r="V565" s="228"/>
      <c r="AA565" s="228"/>
      <c r="AB565" s="228"/>
      <c r="AC565" s="228"/>
      <c r="AH565" s="228"/>
      <c r="AI565" s="228"/>
      <c r="AJ565" s="228"/>
    </row>
    <row r="566" spans="6:36" ht="13.5" customHeight="1">
      <c r="F566" s="228"/>
      <c r="G566" s="228"/>
      <c r="H566" s="228"/>
      <c r="M566" s="228"/>
      <c r="N566" s="228"/>
      <c r="O566" s="228"/>
      <c r="T566" s="228"/>
      <c r="U566" s="228"/>
      <c r="V566" s="228"/>
      <c r="AA566" s="228"/>
      <c r="AB566" s="228"/>
      <c r="AC566" s="228"/>
      <c r="AH566" s="228"/>
      <c r="AI566" s="228"/>
      <c r="AJ566" s="228"/>
    </row>
    <row r="567" spans="6:36" ht="13.5" customHeight="1">
      <c r="F567" s="228"/>
      <c r="G567" s="228"/>
      <c r="H567" s="228"/>
      <c r="M567" s="228"/>
      <c r="N567" s="228"/>
      <c r="O567" s="228"/>
      <c r="T567" s="228"/>
      <c r="U567" s="228"/>
      <c r="V567" s="228"/>
      <c r="AA567" s="228"/>
      <c r="AB567" s="228"/>
      <c r="AC567" s="228"/>
      <c r="AH567" s="228"/>
      <c r="AI567" s="228"/>
      <c r="AJ567" s="228"/>
    </row>
    <row r="568" spans="6:36" ht="13.5" customHeight="1">
      <c r="F568" s="228"/>
      <c r="G568" s="228"/>
      <c r="H568" s="228"/>
      <c r="M568" s="228"/>
      <c r="N568" s="228"/>
      <c r="O568" s="228"/>
      <c r="T568" s="228"/>
      <c r="U568" s="228"/>
      <c r="V568" s="228"/>
      <c r="AA568" s="228"/>
      <c r="AB568" s="228"/>
      <c r="AC568" s="228"/>
      <c r="AH568" s="228"/>
      <c r="AI568" s="228"/>
      <c r="AJ568" s="228"/>
    </row>
    <row r="569" spans="6:36" ht="13.5" customHeight="1">
      <c r="F569" s="228"/>
      <c r="G569" s="228"/>
      <c r="H569" s="228"/>
      <c r="M569" s="228"/>
      <c r="N569" s="228"/>
      <c r="O569" s="228"/>
      <c r="T569" s="228"/>
      <c r="U569" s="228"/>
      <c r="V569" s="228"/>
      <c r="AA569" s="228"/>
      <c r="AB569" s="228"/>
      <c r="AC569" s="228"/>
      <c r="AH569" s="228"/>
      <c r="AI569" s="228"/>
      <c r="AJ569" s="228"/>
    </row>
    <row r="570" spans="6:36" ht="13.5" customHeight="1">
      <c r="F570" s="228"/>
      <c r="G570" s="228"/>
      <c r="H570" s="228"/>
      <c r="M570" s="228"/>
      <c r="N570" s="228"/>
      <c r="O570" s="228"/>
      <c r="T570" s="228"/>
      <c r="U570" s="228"/>
      <c r="V570" s="228"/>
      <c r="AA570" s="228"/>
      <c r="AB570" s="228"/>
      <c r="AC570" s="228"/>
      <c r="AH570" s="228"/>
      <c r="AI570" s="228"/>
      <c r="AJ570" s="228"/>
    </row>
    <row r="571" spans="6:36" ht="13.5" customHeight="1">
      <c r="F571" s="228"/>
      <c r="G571" s="228"/>
      <c r="H571" s="228"/>
      <c r="M571" s="228"/>
      <c r="N571" s="228"/>
      <c r="O571" s="228"/>
      <c r="T571" s="228"/>
      <c r="U571" s="228"/>
      <c r="V571" s="228"/>
      <c r="AA571" s="228"/>
      <c r="AB571" s="228"/>
      <c r="AC571" s="228"/>
      <c r="AH571" s="228"/>
      <c r="AI571" s="228"/>
      <c r="AJ571" s="228"/>
    </row>
    <row r="572" spans="6:36" ht="13.5" customHeight="1">
      <c r="F572" s="228"/>
      <c r="G572" s="228"/>
      <c r="H572" s="228"/>
      <c r="M572" s="228"/>
      <c r="N572" s="228"/>
      <c r="O572" s="228"/>
      <c r="T572" s="228"/>
      <c r="U572" s="228"/>
      <c r="V572" s="228"/>
      <c r="AA572" s="228"/>
      <c r="AB572" s="228"/>
      <c r="AC572" s="228"/>
      <c r="AH572" s="228"/>
      <c r="AI572" s="228"/>
      <c r="AJ572" s="228"/>
    </row>
    <row r="573" spans="6:36" ht="13.5" customHeight="1">
      <c r="F573" s="228"/>
      <c r="G573" s="228"/>
      <c r="H573" s="228"/>
      <c r="M573" s="228"/>
      <c r="N573" s="228"/>
      <c r="O573" s="228"/>
      <c r="T573" s="228"/>
      <c r="U573" s="228"/>
      <c r="V573" s="228"/>
      <c r="AA573" s="228"/>
      <c r="AB573" s="228"/>
      <c r="AC573" s="228"/>
      <c r="AH573" s="228"/>
      <c r="AI573" s="228"/>
      <c r="AJ573" s="228"/>
    </row>
    <row r="574" spans="6:36" ht="13.5" customHeight="1">
      <c r="F574" s="228"/>
      <c r="G574" s="228"/>
      <c r="H574" s="228"/>
      <c r="M574" s="228"/>
      <c r="N574" s="228"/>
      <c r="O574" s="228"/>
      <c r="T574" s="228"/>
      <c r="U574" s="228"/>
      <c r="V574" s="228"/>
      <c r="AA574" s="228"/>
      <c r="AB574" s="228"/>
      <c r="AC574" s="228"/>
      <c r="AH574" s="228"/>
      <c r="AI574" s="228"/>
      <c r="AJ574" s="228"/>
    </row>
    <row r="575" spans="6:36" ht="13.5" customHeight="1">
      <c r="F575" s="228"/>
      <c r="G575" s="228"/>
      <c r="H575" s="228"/>
      <c r="M575" s="228"/>
      <c r="N575" s="228"/>
      <c r="O575" s="228"/>
      <c r="T575" s="228"/>
      <c r="U575" s="228"/>
      <c r="V575" s="228"/>
      <c r="AA575" s="228"/>
      <c r="AB575" s="228"/>
      <c r="AC575" s="228"/>
      <c r="AH575" s="228"/>
      <c r="AI575" s="228"/>
      <c r="AJ575" s="228"/>
    </row>
    <row r="576" spans="6:36" ht="13.5" customHeight="1">
      <c r="F576" s="228"/>
      <c r="G576" s="228"/>
      <c r="H576" s="228"/>
      <c r="M576" s="228"/>
      <c r="N576" s="228"/>
      <c r="O576" s="228"/>
      <c r="T576" s="228"/>
      <c r="U576" s="228"/>
      <c r="V576" s="228"/>
      <c r="AA576" s="228"/>
      <c r="AB576" s="228"/>
      <c r="AC576" s="228"/>
      <c r="AH576" s="228"/>
      <c r="AI576" s="228"/>
      <c r="AJ576" s="228"/>
    </row>
    <row r="577" spans="6:36" ht="13.5" customHeight="1">
      <c r="F577" s="228"/>
      <c r="G577" s="228"/>
      <c r="H577" s="228"/>
      <c r="M577" s="228"/>
      <c r="N577" s="228"/>
      <c r="O577" s="228"/>
      <c r="T577" s="228"/>
      <c r="U577" s="228"/>
      <c r="V577" s="228"/>
      <c r="AA577" s="228"/>
      <c r="AB577" s="228"/>
      <c r="AC577" s="228"/>
      <c r="AH577" s="228"/>
      <c r="AI577" s="228"/>
      <c r="AJ577" s="228"/>
    </row>
    <row r="578" spans="6:36" ht="13.5" customHeight="1">
      <c r="F578" s="228"/>
      <c r="G578" s="228"/>
      <c r="H578" s="228"/>
      <c r="M578" s="228"/>
      <c r="N578" s="228"/>
      <c r="O578" s="228"/>
      <c r="T578" s="228"/>
      <c r="U578" s="228"/>
      <c r="V578" s="228"/>
      <c r="AA578" s="228"/>
      <c r="AB578" s="228"/>
      <c r="AC578" s="228"/>
      <c r="AH578" s="228"/>
      <c r="AI578" s="228"/>
      <c r="AJ578" s="228"/>
    </row>
    <row r="579" spans="6:36" ht="13.5" customHeight="1">
      <c r="F579" s="228"/>
      <c r="G579" s="228"/>
      <c r="H579" s="228"/>
      <c r="M579" s="228"/>
      <c r="N579" s="228"/>
      <c r="O579" s="228"/>
      <c r="T579" s="228"/>
      <c r="U579" s="228"/>
      <c r="V579" s="228"/>
      <c r="AA579" s="228"/>
      <c r="AB579" s="228"/>
      <c r="AC579" s="228"/>
      <c r="AH579" s="228"/>
      <c r="AI579" s="228"/>
      <c r="AJ579" s="228"/>
    </row>
    <row r="580" spans="6:36" ht="13.5" customHeight="1">
      <c r="F580" s="228"/>
      <c r="G580" s="228"/>
      <c r="H580" s="228"/>
      <c r="M580" s="228"/>
      <c r="N580" s="228"/>
      <c r="O580" s="228"/>
      <c r="T580" s="228"/>
      <c r="U580" s="228"/>
      <c r="V580" s="228"/>
      <c r="AA580" s="228"/>
      <c r="AB580" s="228"/>
      <c r="AC580" s="228"/>
      <c r="AH580" s="228"/>
      <c r="AI580" s="228"/>
      <c r="AJ580" s="228"/>
    </row>
    <row r="581" spans="6:36" ht="13.5" customHeight="1">
      <c r="F581" s="228"/>
      <c r="G581" s="228"/>
      <c r="H581" s="228"/>
      <c r="M581" s="228"/>
      <c r="N581" s="228"/>
      <c r="O581" s="228"/>
      <c r="T581" s="228"/>
      <c r="U581" s="228"/>
      <c r="V581" s="228"/>
      <c r="AA581" s="228"/>
      <c r="AB581" s="228"/>
      <c r="AC581" s="228"/>
      <c r="AH581" s="228"/>
      <c r="AI581" s="228"/>
      <c r="AJ581" s="228"/>
    </row>
    <row r="582" spans="6:36" ht="13.5" customHeight="1">
      <c r="F582" s="228"/>
      <c r="G582" s="228"/>
      <c r="H582" s="228"/>
      <c r="M582" s="228"/>
      <c r="N582" s="228"/>
      <c r="O582" s="228"/>
      <c r="T582" s="228"/>
      <c r="U582" s="228"/>
      <c r="V582" s="228"/>
      <c r="AA582" s="228"/>
      <c r="AB582" s="228"/>
      <c r="AC582" s="228"/>
      <c r="AH582" s="228"/>
      <c r="AI582" s="228"/>
      <c r="AJ582" s="228"/>
    </row>
    <row r="583" spans="6:36" ht="13.5" customHeight="1">
      <c r="F583" s="228"/>
      <c r="G583" s="228"/>
      <c r="H583" s="228"/>
      <c r="M583" s="228"/>
      <c r="N583" s="228"/>
      <c r="O583" s="228"/>
      <c r="T583" s="228"/>
      <c r="U583" s="228"/>
      <c r="V583" s="228"/>
      <c r="AA583" s="228"/>
      <c r="AB583" s="228"/>
      <c r="AC583" s="228"/>
      <c r="AH583" s="228"/>
      <c r="AI583" s="228"/>
      <c r="AJ583" s="228"/>
    </row>
    <row r="584" spans="6:36" ht="13.5" customHeight="1">
      <c r="F584" s="228"/>
      <c r="G584" s="228"/>
      <c r="H584" s="228"/>
      <c r="M584" s="228"/>
      <c r="N584" s="228"/>
      <c r="O584" s="228"/>
      <c r="T584" s="228"/>
      <c r="U584" s="228"/>
      <c r="V584" s="228"/>
      <c r="AA584" s="228"/>
      <c r="AB584" s="228"/>
      <c r="AC584" s="228"/>
      <c r="AH584" s="228"/>
      <c r="AI584" s="228"/>
      <c r="AJ584" s="228"/>
    </row>
    <row r="585" spans="6:36" ht="13.5" customHeight="1">
      <c r="F585" s="228"/>
      <c r="G585" s="228"/>
      <c r="H585" s="228"/>
      <c r="M585" s="228"/>
      <c r="N585" s="228"/>
      <c r="O585" s="228"/>
      <c r="T585" s="228"/>
      <c r="U585" s="228"/>
      <c r="V585" s="228"/>
      <c r="AA585" s="228"/>
      <c r="AB585" s="228"/>
      <c r="AC585" s="228"/>
      <c r="AH585" s="228"/>
      <c r="AI585" s="228"/>
      <c r="AJ585" s="228"/>
    </row>
    <row r="586" spans="6:36" ht="13.5" customHeight="1">
      <c r="F586" s="228"/>
      <c r="G586" s="228"/>
      <c r="H586" s="228"/>
      <c r="M586" s="228"/>
      <c r="N586" s="228"/>
      <c r="O586" s="228"/>
      <c r="T586" s="228"/>
      <c r="U586" s="228"/>
      <c r="V586" s="228"/>
      <c r="AA586" s="228"/>
      <c r="AB586" s="228"/>
      <c r="AC586" s="228"/>
      <c r="AH586" s="228"/>
      <c r="AI586" s="228"/>
      <c r="AJ586" s="228"/>
    </row>
    <row r="587" spans="6:36" ht="13.5" customHeight="1">
      <c r="F587" s="228"/>
      <c r="G587" s="228"/>
      <c r="H587" s="228"/>
      <c r="M587" s="228"/>
      <c r="N587" s="228"/>
      <c r="O587" s="228"/>
      <c r="T587" s="228"/>
      <c r="U587" s="228"/>
      <c r="V587" s="228"/>
      <c r="AA587" s="228"/>
      <c r="AB587" s="228"/>
      <c r="AC587" s="228"/>
      <c r="AH587" s="228"/>
      <c r="AI587" s="228"/>
      <c r="AJ587" s="228"/>
    </row>
    <row r="588" spans="6:36" ht="13.5" customHeight="1">
      <c r="F588" s="228"/>
      <c r="G588" s="228"/>
      <c r="H588" s="228"/>
      <c r="M588" s="228"/>
      <c r="N588" s="228"/>
      <c r="O588" s="228"/>
      <c r="T588" s="228"/>
      <c r="U588" s="228"/>
      <c r="V588" s="228"/>
      <c r="AA588" s="228"/>
      <c r="AB588" s="228"/>
      <c r="AC588" s="228"/>
      <c r="AH588" s="228"/>
      <c r="AI588" s="228"/>
      <c r="AJ588" s="228"/>
    </row>
    <row r="589" spans="6:36" ht="13.5" customHeight="1">
      <c r="F589" s="228"/>
      <c r="G589" s="228"/>
      <c r="H589" s="228"/>
      <c r="M589" s="228"/>
      <c r="N589" s="228"/>
      <c r="O589" s="228"/>
      <c r="T589" s="228"/>
      <c r="U589" s="228"/>
      <c r="V589" s="228"/>
      <c r="AA589" s="228"/>
      <c r="AB589" s="228"/>
      <c r="AC589" s="228"/>
      <c r="AH589" s="228"/>
      <c r="AI589" s="228"/>
      <c r="AJ589" s="228"/>
    </row>
    <row r="590" spans="6:36" ht="13.5" customHeight="1">
      <c r="F590" s="228"/>
      <c r="G590" s="228"/>
      <c r="H590" s="228"/>
      <c r="M590" s="228"/>
      <c r="N590" s="228"/>
      <c r="O590" s="228"/>
      <c r="T590" s="228"/>
      <c r="U590" s="228"/>
      <c r="V590" s="228"/>
      <c r="AA590" s="228"/>
      <c r="AB590" s="228"/>
      <c r="AC590" s="228"/>
      <c r="AH590" s="228"/>
      <c r="AI590" s="228"/>
      <c r="AJ590" s="228"/>
    </row>
    <row r="591" spans="6:36" ht="13.5" customHeight="1">
      <c r="F591" s="228"/>
      <c r="G591" s="228"/>
      <c r="H591" s="228"/>
      <c r="M591" s="228"/>
      <c r="N591" s="228"/>
      <c r="O591" s="228"/>
      <c r="T591" s="228"/>
      <c r="U591" s="228"/>
      <c r="V591" s="228"/>
      <c r="AA591" s="228"/>
      <c r="AB591" s="228"/>
      <c r="AC591" s="228"/>
      <c r="AH591" s="228"/>
      <c r="AI591" s="228"/>
      <c r="AJ591" s="228"/>
    </row>
    <row r="592" spans="6:36" ht="13.5" customHeight="1">
      <c r="F592" s="228"/>
      <c r="G592" s="228"/>
      <c r="H592" s="228"/>
      <c r="M592" s="228"/>
      <c r="N592" s="228"/>
      <c r="O592" s="228"/>
      <c r="T592" s="228"/>
      <c r="U592" s="228"/>
      <c r="V592" s="228"/>
      <c r="AA592" s="228"/>
      <c r="AB592" s="228"/>
      <c r="AC592" s="228"/>
      <c r="AH592" s="228"/>
      <c r="AI592" s="228"/>
      <c r="AJ592" s="228"/>
    </row>
    <row r="593" spans="6:36" ht="13.5" customHeight="1">
      <c r="F593" s="228"/>
      <c r="G593" s="228"/>
      <c r="H593" s="228"/>
      <c r="M593" s="228"/>
      <c r="N593" s="228"/>
      <c r="O593" s="228"/>
      <c r="T593" s="228"/>
      <c r="U593" s="228"/>
      <c r="V593" s="228"/>
      <c r="AA593" s="228"/>
      <c r="AB593" s="228"/>
      <c r="AC593" s="228"/>
      <c r="AH593" s="228"/>
      <c r="AI593" s="228"/>
      <c r="AJ593" s="228"/>
    </row>
    <row r="594" spans="6:36" ht="13.5" customHeight="1">
      <c r="F594" s="228"/>
      <c r="G594" s="228"/>
      <c r="H594" s="228"/>
      <c r="M594" s="228"/>
      <c r="N594" s="228"/>
      <c r="O594" s="228"/>
      <c r="T594" s="228"/>
      <c r="U594" s="228"/>
      <c r="V594" s="228"/>
      <c r="AA594" s="228"/>
      <c r="AB594" s="228"/>
      <c r="AC594" s="228"/>
      <c r="AH594" s="228"/>
      <c r="AI594" s="228"/>
      <c r="AJ594" s="228"/>
    </row>
    <row r="595" spans="6:36" ht="13.5" customHeight="1">
      <c r="F595" s="228"/>
      <c r="G595" s="228"/>
      <c r="H595" s="228"/>
      <c r="M595" s="228"/>
      <c r="N595" s="228"/>
      <c r="O595" s="228"/>
      <c r="T595" s="228"/>
      <c r="U595" s="228"/>
      <c r="V595" s="228"/>
      <c r="AA595" s="228"/>
      <c r="AB595" s="228"/>
      <c r="AC595" s="228"/>
      <c r="AH595" s="228"/>
      <c r="AI595" s="228"/>
      <c r="AJ595" s="228"/>
    </row>
    <row r="596" spans="6:36" ht="13.5" customHeight="1">
      <c r="F596" s="228"/>
      <c r="G596" s="228"/>
      <c r="H596" s="228"/>
      <c r="M596" s="228"/>
      <c r="N596" s="228"/>
      <c r="O596" s="228"/>
      <c r="T596" s="228"/>
      <c r="U596" s="228"/>
      <c r="V596" s="228"/>
      <c r="AA596" s="228"/>
      <c r="AB596" s="228"/>
      <c r="AC596" s="228"/>
      <c r="AH596" s="228"/>
      <c r="AI596" s="228"/>
      <c r="AJ596" s="228"/>
    </row>
    <row r="597" spans="6:36" ht="13.5" customHeight="1">
      <c r="F597" s="228"/>
      <c r="G597" s="228"/>
      <c r="H597" s="228"/>
      <c r="M597" s="228"/>
      <c r="N597" s="228"/>
      <c r="O597" s="228"/>
      <c r="T597" s="228"/>
      <c r="U597" s="228"/>
      <c r="V597" s="228"/>
      <c r="AA597" s="228"/>
      <c r="AB597" s="228"/>
      <c r="AC597" s="228"/>
      <c r="AH597" s="228"/>
      <c r="AI597" s="228"/>
      <c r="AJ597" s="228"/>
    </row>
    <row r="598" spans="6:36" ht="13.5" customHeight="1">
      <c r="F598" s="228"/>
      <c r="G598" s="228"/>
      <c r="H598" s="228"/>
      <c r="M598" s="228"/>
      <c r="N598" s="228"/>
      <c r="O598" s="228"/>
      <c r="T598" s="228"/>
      <c r="U598" s="228"/>
      <c r="V598" s="228"/>
      <c r="AA598" s="228"/>
      <c r="AB598" s="228"/>
      <c r="AC598" s="228"/>
      <c r="AH598" s="228"/>
      <c r="AI598" s="228"/>
      <c r="AJ598" s="228"/>
    </row>
    <row r="599" spans="6:36" ht="13.5" customHeight="1">
      <c r="F599" s="228"/>
      <c r="G599" s="228"/>
      <c r="H599" s="228"/>
      <c r="M599" s="228"/>
      <c r="N599" s="228"/>
      <c r="O599" s="228"/>
      <c r="T599" s="228"/>
      <c r="U599" s="228"/>
      <c r="V599" s="228"/>
      <c r="AA599" s="228"/>
      <c r="AB599" s="228"/>
      <c r="AC599" s="228"/>
      <c r="AH599" s="228"/>
      <c r="AI599" s="228"/>
      <c r="AJ599" s="228"/>
    </row>
    <row r="600" spans="6:36" ht="13.5" customHeight="1">
      <c r="F600" s="228"/>
      <c r="G600" s="228"/>
      <c r="H600" s="228"/>
      <c r="M600" s="228"/>
      <c r="N600" s="228"/>
      <c r="O600" s="228"/>
      <c r="T600" s="228"/>
      <c r="U600" s="228"/>
      <c r="V600" s="228"/>
      <c r="AA600" s="228"/>
      <c r="AB600" s="228"/>
      <c r="AC600" s="228"/>
      <c r="AH600" s="228"/>
      <c r="AI600" s="228"/>
      <c r="AJ600" s="228"/>
    </row>
    <row r="601" spans="6:36" ht="13.5" customHeight="1">
      <c r="F601" s="228"/>
      <c r="G601" s="228"/>
      <c r="H601" s="228"/>
      <c r="M601" s="228"/>
      <c r="N601" s="228"/>
      <c r="O601" s="228"/>
      <c r="T601" s="228"/>
      <c r="U601" s="228"/>
      <c r="V601" s="228"/>
      <c r="AA601" s="228"/>
      <c r="AB601" s="228"/>
      <c r="AC601" s="228"/>
      <c r="AH601" s="228"/>
      <c r="AI601" s="228"/>
      <c r="AJ601" s="228"/>
    </row>
    <row r="602" spans="6:36" ht="13.5" customHeight="1">
      <c r="F602" s="228"/>
      <c r="G602" s="228"/>
      <c r="H602" s="228"/>
      <c r="M602" s="228"/>
      <c r="N602" s="228"/>
      <c r="O602" s="228"/>
      <c r="T602" s="228"/>
      <c r="U602" s="228"/>
      <c r="V602" s="228"/>
      <c r="AA602" s="228"/>
      <c r="AB602" s="228"/>
      <c r="AC602" s="228"/>
      <c r="AH602" s="228"/>
      <c r="AI602" s="228"/>
      <c r="AJ602" s="228"/>
    </row>
    <row r="603" spans="6:36" ht="13.5" customHeight="1">
      <c r="F603" s="228"/>
      <c r="G603" s="228"/>
      <c r="H603" s="228"/>
      <c r="M603" s="228"/>
      <c r="N603" s="228"/>
      <c r="O603" s="228"/>
      <c r="T603" s="228"/>
      <c r="U603" s="228"/>
      <c r="V603" s="228"/>
      <c r="AA603" s="228"/>
      <c r="AB603" s="228"/>
      <c r="AC603" s="228"/>
      <c r="AH603" s="228"/>
      <c r="AI603" s="228"/>
      <c r="AJ603" s="228"/>
    </row>
    <row r="604" spans="6:36" ht="13.5" customHeight="1">
      <c r="F604" s="228"/>
      <c r="G604" s="228"/>
      <c r="H604" s="228"/>
      <c r="M604" s="228"/>
      <c r="N604" s="228"/>
      <c r="O604" s="228"/>
      <c r="T604" s="228"/>
      <c r="U604" s="228"/>
      <c r="V604" s="228"/>
      <c r="AA604" s="228"/>
      <c r="AB604" s="228"/>
      <c r="AC604" s="228"/>
      <c r="AH604" s="228"/>
      <c r="AI604" s="228"/>
      <c r="AJ604" s="228"/>
    </row>
    <row r="605" spans="6:36" ht="13.5" customHeight="1">
      <c r="F605" s="228"/>
      <c r="G605" s="228"/>
      <c r="H605" s="228"/>
      <c r="M605" s="228"/>
      <c r="N605" s="228"/>
      <c r="O605" s="228"/>
      <c r="T605" s="228"/>
      <c r="U605" s="228"/>
      <c r="V605" s="228"/>
      <c r="AA605" s="228"/>
      <c r="AB605" s="228"/>
      <c r="AC605" s="228"/>
      <c r="AH605" s="228"/>
      <c r="AI605" s="228"/>
      <c r="AJ605" s="228"/>
    </row>
    <row r="606" spans="6:36" ht="13.5" customHeight="1">
      <c r="F606" s="228"/>
      <c r="G606" s="228"/>
      <c r="H606" s="228"/>
      <c r="M606" s="228"/>
      <c r="N606" s="228"/>
      <c r="O606" s="228"/>
      <c r="T606" s="228"/>
      <c r="U606" s="228"/>
      <c r="V606" s="228"/>
      <c r="AA606" s="228"/>
      <c r="AB606" s="228"/>
      <c r="AC606" s="228"/>
      <c r="AH606" s="228"/>
      <c r="AI606" s="228"/>
      <c r="AJ606" s="228"/>
    </row>
    <row r="607" spans="6:36" ht="13.5" customHeight="1">
      <c r="F607" s="228"/>
      <c r="G607" s="228"/>
      <c r="H607" s="228"/>
      <c r="M607" s="228"/>
      <c r="N607" s="228"/>
      <c r="O607" s="228"/>
      <c r="T607" s="228"/>
      <c r="U607" s="228"/>
      <c r="V607" s="228"/>
      <c r="AA607" s="228"/>
      <c r="AB607" s="228"/>
      <c r="AC607" s="228"/>
      <c r="AH607" s="228"/>
      <c r="AI607" s="228"/>
      <c r="AJ607" s="228"/>
    </row>
    <row r="608" spans="6:36" ht="13.5" customHeight="1">
      <c r="F608" s="228"/>
      <c r="G608" s="228"/>
      <c r="H608" s="228"/>
      <c r="M608" s="228"/>
      <c r="N608" s="228"/>
      <c r="O608" s="228"/>
      <c r="T608" s="228"/>
      <c r="U608" s="228"/>
      <c r="V608" s="228"/>
      <c r="AA608" s="228"/>
      <c r="AB608" s="228"/>
      <c r="AC608" s="228"/>
      <c r="AH608" s="228"/>
      <c r="AI608" s="228"/>
      <c r="AJ608" s="228"/>
    </row>
    <row r="609" spans="6:36" ht="13.5" customHeight="1">
      <c r="F609" s="228"/>
      <c r="G609" s="228"/>
      <c r="H609" s="228"/>
      <c r="M609" s="228"/>
      <c r="N609" s="228"/>
      <c r="O609" s="228"/>
      <c r="T609" s="228"/>
      <c r="U609" s="228"/>
      <c r="V609" s="228"/>
      <c r="AA609" s="228"/>
      <c r="AB609" s="228"/>
      <c r="AC609" s="228"/>
      <c r="AH609" s="228"/>
      <c r="AI609" s="228"/>
      <c r="AJ609" s="228"/>
    </row>
    <row r="610" spans="6:36" ht="13.5" customHeight="1">
      <c r="F610" s="228"/>
      <c r="G610" s="228"/>
      <c r="H610" s="228"/>
      <c r="M610" s="228"/>
      <c r="N610" s="228"/>
      <c r="O610" s="228"/>
      <c r="T610" s="228"/>
      <c r="U610" s="228"/>
      <c r="V610" s="228"/>
      <c r="AA610" s="228"/>
      <c r="AB610" s="228"/>
      <c r="AC610" s="228"/>
      <c r="AH610" s="228"/>
      <c r="AI610" s="228"/>
      <c r="AJ610" s="228"/>
    </row>
    <row r="611" spans="6:36" ht="13.5" customHeight="1">
      <c r="F611" s="228"/>
      <c r="G611" s="228"/>
      <c r="H611" s="228"/>
      <c r="M611" s="228"/>
      <c r="N611" s="228"/>
      <c r="O611" s="228"/>
      <c r="T611" s="228"/>
      <c r="U611" s="228"/>
      <c r="V611" s="228"/>
      <c r="AA611" s="228"/>
      <c r="AB611" s="228"/>
      <c r="AC611" s="228"/>
      <c r="AH611" s="228"/>
      <c r="AI611" s="228"/>
      <c r="AJ611" s="228"/>
    </row>
    <row r="612" spans="6:36" ht="13.5" customHeight="1">
      <c r="F612" s="228"/>
      <c r="G612" s="228"/>
      <c r="H612" s="228"/>
      <c r="M612" s="228"/>
      <c r="N612" s="228"/>
      <c r="O612" s="228"/>
      <c r="T612" s="228"/>
      <c r="U612" s="228"/>
      <c r="V612" s="228"/>
      <c r="AA612" s="228"/>
      <c r="AB612" s="228"/>
      <c r="AC612" s="228"/>
      <c r="AH612" s="228"/>
      <c r="AI612" s="228"/>
      <c r="AJ612" s="228"/>
    </row>
    <row r="613" spans="6:36" ht="13.5" customHeight="1">
      <c r="F613" s="228"/>
      <c r="G613" s="228"/>
      <c r="H613" s="228"/>
      <c r="M613" s="228"/>
      <c r="N613" s="228"/>
      <c r="O613" s="228"/>
      <c r="T613" s="228"/>
      <c r="U613" s="228"/>
      <c r="V613" s="228"/>
      <c r="AA613" s="228"/>
      <c r="AB613" s="228"/>
      <c r="AC613" s="228"/>
      <c r="AH613" s="228"/>
      <c r="AI613" s="228"/>
      <c r="AJ613" s="228"/>
    </row>
    <row r="614" spans="6:36" ht="13.5" customHeight="1">
      <c r="F614" s="228"/>
      <c r="G614" s="228"/>
      <c r="H614" s="228"/>
      <c r="M614" s="228"/>
      <c r="N614" s="228"/>
      <c r="O614" s="228"/>
      <c r="T614" s="228"/>
      <c r="U614" s="228"/>
      <c r="V614" s="228"/>
      <c r="AA614" s="228"/>
      <c r="AB614" s="228"/>
      <c r="AC614" s="228"/>
      <c r="AH614" s="228"/>
      <c r="AI614" s="228"/>
      <c r="AJ614" s="228"/>
    </row>
    <row r="615" spans="6:36" ht="13.5" customHeight="1">
      <c r="F615" s="228"/>
      <c r="G615" s="228"/>
      <c r="H615" s="228"/>
      <c r="M615" s="228"/>
      <c r="N615" s="228"/>
      <c r="O615" s="228"/>
      <c r="T615" s="228"/>
      <c r="U615" s="228"/>
      <c r="V615" s="228"/>
      <c r="AA615" s="228"/>
      <c r="AB615" s="228"/>
      <c r="AC615" s="228"/>
      <c r="AH615" s="228"/>
      <c r="AI615" s="228"/>
      <c r="AJ615" s="228"/>
    </row>
    <row r="616" spans="6:36" ht="13.5" customHeight="1">
      <c r="F616" s="228"/>
      <c r="G616" s="228"/>
      <c r="H616" s="228"/>
      <c r="M616" s="228"/>
      <c r="N616" s="228"/>
      <c r="O616" s="228"/>
      <c r="T616" s="228"/>
      <c r="U616" s="228"/>
      <c r="V616" s="228"/>
      <c r="AA616" s="228"/>
      <c r="AB616" s="228"/>
      <c r="AC616" s="228"/>
      <c r="AH616" s="228"/>
      <c r="AI616" s="228"/>
      <c r="AJ616" s="228"/>
    </row>
    <row r="617" spans="6:36" ht="13.5" customHeight="1">
      <c r="F617" s="228"/>
      <c r="G617" s="228"/>
      <c r="H617" s="228"/>
      <c r="M617" s="228"/>
      <c r="N617" s="228"/>
      <c r="O617" s="228"/>
      <c r="T617" s="228"/>
      <c r="U617" s="228"/>
      <c r="V617" s="228"/>
      <c r="AA617" s="228"/>
      <c r="AB617" s="228"/>
      <c r="AC617" s="228"/>
      <c r="AH617" s="228"/>
      <c r="AI617" s="228"/>
      <c r="AJ617" s="228"/>
    </row>
    <row r="618" spans="6:36" ht="13.5" customHeight="1">
      <c r="F618" s="228"/>
      <c r="G618" s="228"/>
      <c r="H618" s="228"/>
      <c r="M618" s="228"/>
      <c r="N618" s="228"/>
      <c r="O618" s="228"/>
      <c r="T618" s="228"/>
      <c r="U618" s="228"/>
      <c r="V618" s="228"/>
      <c r="AA618" s="228"/>
      <c r="AB618" s="228"/>
      <c r="AC618" s="228"/>
      <c r="AH618" s="228"/>
      <c r="AI618" s="228"/>
      <c r="AJ618" s="228"/>
    </row>
    <row r="619" spans="6:36" ht="13.5" customHeight="1">
      <c r="F619" s="228"/>
      <c r="G619" s="228"/>
      <c r="H619" s="228"/>
      <c r="M619" s="228"/>
      <c r="N619" s="228"/>
      <c r="O619" s="228"/>
      <c r="T619" s="228"/>
      <c r="U619" s="228"/>
      <c r="V619" s="228"/>
      <c r="AA619" s="228"/>
      <c r="AB619" s="228"/>
      <c r="AC619" s="228"/>
      <c r="AH619" s="228"/>
      <c r="AI619" s="228"/>
      <c r="AJ619" s="228"/>
    </row>
    <row r="620" spans="6:36" ht="13.5" customHeight="1">
      <c r="F620" s="228"/>
      <c r="G620" s="228"/>
      <c r="H620" s="228"/>
      <c r="M620" s="228"/>
      <c r="N620" s="228"/>
      <c r="O620" s="228"/>
      <c r="T620" s="228"/>
      <c r="U620" s="228"/>
      <c r="V620" s="228"/>
      <c r="AA620" s="228"/>
      <c r="AB620" s="228"/>
      <c r="AC620" s="228"/>
      <c r="AH620" s="228"/>
      <c r="AI620" s="228"/>
      <c r="AJ620" s="228"/>
    </row>
    <row r="621" spans="6:36" ht="13.5" customHeight="1">
      <c r="F621" s="228"/>
      <c r="G621" s="228"/>
      <c r="H621" s="228"/>
      <c r="M621" s="228"/>
      <c r="N621" s="228"/>
      <c r="O621" s="228"/>
      <c r="T621" s="228"/>
      <c r="U621" s="228"/>
      <c r="V621" s="228"/>
      <c r="AA621" s="228"/>
      <c r="AB621" s="228"/>
      <c r="AC621" s="228"/>
      <c r="AH621" s="228"/>
      <c r="AI621" s="228"/>
      <c r="AJ621" s="228"/>
    </row>
    <row r="622" spans="6:36" ht="13.5" customHeight="1">
      <c r="F622" s="228"/>
      <c r="G622" s="228"/>
      <c r="H622" s="228"/>
      <c r="M622" s="228"/>
      <c r="N622" s="228"/>
      <c r="O622" s="228"/>
      <c r="T622" s="228"/>
      <c r="U622" s="228"/>
      <c r="V622" s="228"/>
      <c r="AA622" s="228"/>
      <c r="AB622" s="228"/>
      <c r="AC622" s="228"/>
      <c r="AH622" s="228"/>
      <c r="AI622" s="228"/>
      <c r="AJ622" s="228"/>
    </row>
    <row r="623" spans="6:36" ht="13.5" customHeight="1">
      <c r="F623" s="228"/>
      <c r="G623" s="228"/>
      <c r="H623" s="228"/>
      <c r="M623" s="228"/>
      <c r="N623" s="228"/>
      <c r="O623" s="228"/>
      <c r="T623" s="228"/>
      <c r="U623" s="228"/>
      <c r="V623" s="228"/>
      <c r="AA623" s="228"/>
      <c r="AB623" s="228"/>
      <c r="AC623" s="228"/>
      <c r="AH623" s="228"/>
      <c r="AI623" s="228"/>
      <c r="AJ623" s="228"/>
    </row>
    <row r="624" spans="6:36" ht="13.5" customHeight="1">
      <c r="F624" s="228"/>
      <c r="G624" s="228"/>
      <c r="H624" s="228"/>
      <c r="M624" s="228"/>
      <c r="N624" s="228"/>
      <c r="O624" s="228"/>
      <c r="T624" s="228"/>
      <c r="U624" s="228"/>
      <c r="V624" s="228"/>
      <c r="AA624" s="228"/>
      <c r="AB624" s="228"/>
      <c r="AC624" s="228"/>
      <c r="AH624" s="228"/>
      <c r="AI624" s="228"/>
      <c r="AJ624" s="228"/>
    </row>
    <row r="625" spans="6:36" ht="13.5" customHeight="1">
      <c r="F625" s="228"/>
      <c r="G625" s="228"/>
      <c r="H625" s="228"/>
      <c r="M625" s="228"/>
      <c r="N625" s="228"/>
      <c r="O625" s="228"/>
      <c r="T625" s="228"/>
      <c r="U625" s="228"/>
      <c r="V625" s="228"/>
      <c r="AA625" s="228"/>
      <c r="AB625" s="228"/>
      <c r="AC625" s="228"/>
      <c r="AH625" s="228"/>
      <c r="AI625" s="228"/>
      <c r="AJ625" s="228"/>
    </row>
    <row r="626" spans="6:36" ht="13.5" customHeight="1">
      <c r="F626" s="228"/>
      <c r="G626" s="228"/>
      <c r="H626" s="228"/>
      <c r="M626" s="228"/>
      <c r="N626" s="228"/>
      <c r="O626" s="228"/>
      <c r="T626" s="228"/>
      <c r="U626" s="228"/>
      <c r="V626" s="228"/>
      <c r="AA626" s="228"/>
      <c r="AB626" s="228"/>
      <c r="AC626" s="228"/>
      <c r="AH626" s="228"/>
      <c r="AI626" s="228"/>
      <c r="AJ626" s="228"/>
    </row>
    <row r="627" spans="6:36" ht="13.5" customHeight="1">
      <c r="F627" s="228"/>
      <c r="G627" s="228"/>
      <c r="H627" s="228"/>
      <c r="M627" s="228"/>
      <c r="N627" s="228"/>
      <c r="O627" s="228"/>
      <c r="T627" s="228"/>
      <c r="U627" s="228"/>
      <c r="V627" s="228"/>
      <c r="AA627" s="228"/>
      <c r="AB627" s="228"/>
      <c r="AC627" s="228"/>
      <c r="AH627" s="228"/>
      <c r="AI627" s="228"/>
      <c r="AJ627" s="228"/>
    </row>
    <row r="628" spans="6:36" ht="13.5" customHeight="1">
      <c r="F628" s="228"/>
      <c r="G628" s="228"/>
      <c r="H628" s="228"/>
      <c r="M628" s="228"/>
      <c r="N628" s="228"/>
      <c r="O628" s="228"/>
      <c r="T628" s="228"/>
      <c r="U628" s="228"/>
      <c r="V628" s="228"/>
      <c r="AA628" s="228"/>
      <c r="AB628" s="228"/>
      <c r="AC628" s="228"/>
      <c r="AH628" s="228"/>
      <c r="AI628" s="228"/>
      <c r="AJ628" s="228"/>
    </row>
    <row r="629" spans="6:36" ht="13.5" customHeight="1">
      <c r="F629" s="228"/>
      <c r="G629" s="228"/>
      <c r="H629" s="228"/>
      <c r="M629" s="228"/>
      <c r="N629" s="228"/>
      <c r="O629" s="228"/>
      <c r="T629" s="228"/>
      <c r="U629" s="228"/>
      <c r="V629" s="228"/>
      <c r="AA629" s="228"/>
      <c r="AB629" s="228"/>
      <c r="AC629" s="228"/>
      <c r="AH629" s="228"/>
      <c r="AI629" s="228"/>
      <c r="AJ629" s="228"/>
    </row>
    <row r="630" spans="6:36" ht="13.5" customHeight="1">
      <c r="F630" s="228"/>
      <c r="G630" s="228"/>
      <c r="H630" s="228"/>
      <c r="M630" s="228"/>
      <c r="N630" s="228"/>
      <c r="O630" s="228"/>
      <c r="T630" s="228"/>
      <c r="U630" s="228"/>
      <c r="V630" s="228"/>
      <c r="AA630" s="228"/>
      <c r="AB630" s="228"/>
      <c r="AC630" s="228"/>
      <c r="AH630" s="228"/>
      <c r="AI630" s="228"/>
      <c r="AJ630" s="228"/>
    </row>
    <row r="631" spans="6:36" ht="13.5" customHeight="1">
      <c r="F631" s="228"/>
      <c r="G631" s="228"/>
      <c r="H631" s="228"/>
      <c r="M631" s="228"/>
      <c r="N631" s="228"/>
      <c r="O631" s="228"/>
      <c r="T631" s="228"/>
      <c r="U631" s="228"/>
      <c r="V631" s="228"/>
      <c r="AA631" s="228"/>
      <c r="AB631" s="228"/>
      <c r="AC631" s="228"/>
      <c r="AH631" s="228"/>
      <c r="AI631" s="228"/>
      <c r="AJ631" s="228"/>
    </row>
    <row r="632" spans="6:36" ht="13.5" customHeight="1">
      <c r="F632" s="228"/>
      <c r="G632" s="228"/>
      <c r="H632" s="228"/>
      <c r="M632" s="228"/>
      <c r="N632" s="228"/>
      <c r="O632" s="228"/>
      <c r="T632" s="228"/>
      <c r="U632" s="228"/>
      <c r="V632" s="228"/>
      <c r="AA632" s="228"/>
      <c r="AB632" s="228"/>
      <c r="AC632" s="228"/>
      <c r="AH632" s="228"/>
      <c r="AI632" s="228"/>
      <c r="AJ632" s="228"/>
    </row>
    <row r="633" spans="6:36" ht="13.5" customHeight="1">
      <c r="F633" s="228"/>
      <c r="G633" s="228"/>
      <c r="H633" s="228"/>
      <c r="M633" s="228"/>
      <c r="N633" s="228"/>
      <c r="O633" s="228"/>
      <c r="T633" s="228"/>
      <c r="U633" s="228"/>
      <c r="V633" s="228"/>
      <c r="AA633" s="228"/>
      <c r="AB633" s="228"/>
      <c r="AC633" s="228"/>
      <c r="AH633" s="228"/>
      <c r="AI633" s="228"/>
      <c r="AJ633" s="228"/>
    </row>
    <row r="634" spans="6:36" ht="13.5" customHeight="1">
      <c r="F634" s="228"/>
      <c r="G634" s="228"/>
      <c r="H634" s="228"/>
      <c r="M634" s="228"/>
      <c r="N634" s="228"/>
      <c r="O634" s="228"/>
      <c r="T634" s="228"/>
      <c r="U634" s="228"/>
      <c r="V634" s="228"/>
      <c r="AA634" s="228"/>
      <c r="AB634" s="228"/>
      <c r="AC634" s="228"/>
      <c r="AH634" s="228"/>
      <c r="AI634" s="228"/>
      <c r="AJ634" s="228"/>
    </row>
    <row r="635" spans="6:36" ht="13.5" customHeight="1">
      <c r="F635" s="228"/>
      <c r="G635" s="228"/>
      <c r="H635" s="228"/>
      <c r="M635" s="228"/>
      <c r="N635" s="228"/>
      <c r="O635" s="228"/>
      <c r="T635" s="228"/>
      <c r="U635" s="228"/>
      <c r="V635" s="228"/>
      <c r="AA635" s="228"/>
      <c r="AB635" s="228"/>
      <c r="AC635" s="228"/>
      <c r="AH635" s="228"/>
      <c r="AI635" s="228"/>
      <c r="AJ635" s="228"/>
    </row>
    <row r="636" spans="6:36" ht="13.5" customHeight="1">
      <c r="F636" s="228"/>
      <c r="G636" s="228"/>
      <c r="H636" s="228"/>
      <c r="M636" s="228"/>
      <c r="N636" s="228"/>
      <c r="O636" s="228"/>
      <c r="T636" s="228"/>
      <c r="U636" s="228"/>
      <c r="V636" s="228"/>
      <c r="AA636" s="228"/>
      <c r="AB636" s="228"/>
      <c r="AC636" s="228"/>
      <c r="AH636" s="228"/>
      <c r="AI636" s="228"/>
      <c r="AJ636" s="228"/>
    </row>
    <row r="637" spans="6:36" ht="13.5" customHeight="1">
      <c r="F637" s="228"/>
      <c r="G637" s="228"/>
      <c r="H637" s="228"/>
      <c r="M637" s="228"/>
      <c r="N637" s="228"/>
      <c r="O637" s="228"/>
      <c r="T637" s="228"/>
      <c r="U637" s="228"/>
      <c r="V637" s="228"/>
      <c r="AA637" s="228"/>
      <c r="AB637" s="228"/>
      <c r="AC637" s="228"/>
      <c r="AH637" s="228"/>
      <c r="AI637" s="228"/>
      <c r="AJ637" s="228"/>
    </row>
    <row r="638" spans="6:36" ht="13.5" customHeight="1">
      <c r="F638" s="228"/>
      <c r="G638" s="228"/>
      <c r="H638" s="228"/>
      <c r="M638" s="228"/>
      <c r="N638" s="228"/>
      <c r="O638" s="228"/>
      <c r="T638" s="228"/>
      <c r="U638" s="228"/>
      <c r="V638" s="228"/>
      <c r="AA638" s="228"/>
      <c r="AB638" s="228"/>
      <c r="AC638" s="228"/>
      <c r="AH638" s="228"/>
      <c r="AI638" s="228"/>
      <c r="AJ638" s="228"/>
    </row>
    <row r="639" spans="6:36" ht="13.5" customHeight="1">
      <c r="F639" s="228"/>
      <c r="G639" s="228"/>
      <c r="H639" s="228"/>
      <c r="M639" s="228"/>
      <c r="N639" s="228"/>
      <c r="O639" s="228"/>
      <c r="T639" s="228"/>
      <c r="U639" s="228"/>
      <c r="V639" s="228"/>
      <c r="AA639" s="228"/>
      <c r="AB639" s="228"/>
      <c r="AC639" s="228"/>
      <c r="AH639" s="228"/>
      <c r="AI639" s="228"/>
      <c r="AJ639" s="228"/>
    </row>
    <row r="640" spans="6:36" ht="13.5" customHeight="1">
      <c r="F640" s="228"/>
      <c r="G640" s="228"/>
      <c r="H640" s="228"/>
      <c r="M640" s="228"/>
      <c r="N640" s="228"/>
      <c r="O640" s="228"/>
      <c r="T640" s="228"/>
      <c r="U640" s="228"/>
      <c r="V640" s="228"/>
      <c r="AA640" s="228"/>
      <c r="AB640" s="228"/>
      <c r="AC640" s="228"/>
      <c r="AH640" s="228"/>
      <c r="AI640" s="228"/>
      <c r="AJ640" s="228"/>
    </row>
    <row r="641" spans="6:36" ht="13.5" customHeight="1">
      <c r="F641" s="228"/>
      <c r="G641" s="228"/>
      <c r="H641" s="228"/>
      <c r="M641" s="228"/>
      <c r="N641" s="228"/>
      <c r="O641" s="228"/>
      <c r="T641" s="228"/>
      <c r="U641" s="228"/>
      <c r="V641" s="228"/>
      <c r="AA641" s="228"/>
      <c r="AB641" s="228"/>
      <c r="AC641" s="228"/>
      <c r="AH641" s="228"/>
      <c r="AI641" s="228"/>
      <c r="AJ641" s="228"/>
    </row>
    <row r="642" spans="6:36" ht="13.5" customHeight="1">
      <c r="F642" s="228"/>
      <c r="G642" s="228"/>
      <c r="H642" s="228"/>
      <c r="M642" s="228"/>
      <c r="N642" s="228"/>
      <c r="O642" s="228"/>
      <c r="T642" s="228"/>
      <c r="U642" s="228"/>
      <c r="V642" s="228"/>
      <c r="AA642" s="228"/>
      <c r="AB642" s="228"/>
      <c r="AC642" s="228"/>
      <c r="AH642" s="228"/>
      <c r="AI642" s="228"/>
      <c r="AJ642" s="228"/>
    </row>
    <row r="643" spans="6:36" ht="13.5" customHeight="1">
      <c r="F643" s="228"/>
      <c r="G643" s="228"/>
      <c r="H643" s="228"/>
      <c r="M643" s="228"/>
      <c r="N643" s="228"/>
      <c r="O643" s="228"/>
      <c r="T643" s="228"/>
      <c r="U643" s="228"/>
      <c r="V643" s="228"/>
      <c r="AA643" s="228"/>
      <c r="AB643" s="228"/>
      <c r="AC643" s="228"/>
      <c r="AH643" s="228"/>
      <c r="AI643" s="228"/>
      <c r="AJ643" s="228"/>
    </row>
    <row r="644" spans="6:36" ht="13.5" customHeight="1">
      <c r="F644" s="228"/>
      <c r="G644" s="228"/>
      <c r="H644" s="228"/>
      <c r="M644" s="228"/>
      <c r="N644" s="228"/>
      <c r="O644" s="228"/>
      <c r="T644" s="228"/>
      <c r="U644" s="228"/>
      <c r="V644" s="228"/>
      <c r="AA644" s="228"/>
      <c r="AB644" s="228"/>
      <c r="AC644" s="228"/>
      <c r="AH644" s="228"/>
      <c r="AI644" s="228"/>
      <c r="AJ644" s="228"/>
    </row>
    <row r="645" spans="6:36" ht="13.5" customHeight="1">
      <c r="F645" s="228"/>
      <c r="G645" s="228"/>
      <c r="H645" s="228"/>
      <c r="M645" s="228"/>
      <c r="N645" s="228"/>
      <c r="O645" s="228"/>
      <c r="T645" s="228"/>
      <c r="U645" s="228"/>
      <c r="V645" s="228"/>
      <c r="AA645" s="228"/>
      <c r="AB645" s="228"/>
      <c r="AC645" s="228"/>
      <c r="AH645" s="228"/>
      <c r="AI645" s="228"/>
      <c r="AJ645" s="228"/>
    </row>
    <row r="646" spans="6:36" ht="13.5" customHeight="1">
      <c r="F646" s="228"/>
      <c r="G646" s="228"/>
      <c r="H646" s="228"/>
      <c r="M646" s="228"/>
      <c r="N646" s="228"/>
      <c r="O646" s="228"/>
      <c r="T646" s="228"/>
      <c r="U646" s="228"/>
      <c r="V646" s="228"/>
      <c r="AA646" s="228"/>
      <c r="AB646" s="228"/>
      <c r="AC646" s="228"/>
      <c r="AH646" s="228"/>
      <c r="AI646" s="228"/>
      <c r="AJ646" s="228"/>
    </row>
    <row r="647" spans="6:36" ht="13.5" customHeight="1">
      <c r="F647" s="228"/>
      <c r="G647" s="228"/>
      <c r="H647" s="228"/>
      <c r="M647" s="228"/>
      <c r="N647" s="228"/>
      <c r="O647" s="228"/>
      <c r="T647" s="228"/>
      <c r="U647" s="228"/>
      <c r="V647" s="228"/>
      <c r="AA647" s="228"/>
      <c r="AB647" s="228"/>
      <c r="AC647" s="228"/>
      <c r="AH647" s="228"/>
      <c r="AI647" s="228"/>
      <c r="AJ647" s="228"/>
    </row>
    <row r="648" spans="6:36" ht="13.5" customHeight="1">
      <c r="F648" s="228"/>
      <c r="G648" s="228"/>
      <c r="H648" s="228"/>
      <c r="M648" s="228"/>
      <c r="N648" s="228"/>
      <c r="O648" s="228"/>
      <c r="T648" s="228"/>
      <c r="U648" s="228"/>
      <c r="V648" s="228"/>
      <c r="AA648" s="228"/>
      <c r="AB648" s="228"/>
      <c r="AC648" s="228"/>
      <c r="AH648" s="228"/>
      <c r="AI648" s="228"/>
      <c r="AJ648" s="228"/>
    </row>
    <row r="649" spans="6:36" ht="13.5" customHeight="1">
      <c r="F649" s="228"/>
      <c r="G649" s="228"/>
      <c r="H649" s="228"/>
      <c r="M649" s="228"/>
      <c r="N649" s="228"/>
      <c r="O649" s="228"/>
      <c r="T649" s="228"/>
      <c r="U649" s="228"/>
      <c r="V649" s="228"/>
      <c r="AA649" s="228"/>
      <c r="AB649" s="228"/>
      <c r="AC649" s="228"/>
      <c r="AH649" s="228"/>
      <c r="AI649" s="228"/>
      <c r="AJ649" s="228"/>
    </row>
    <row r="650" spans="6:36" ht="13.5" customHeight="1">
      <c r="F650" s="228"/>
      <c r="G650" s="228"/>
      <c r="H650" s="228"/>
      <c r="M650" s="228"/>
      <c r="N650" s="228"/>
      <c r="O650" s="228"/>
      <c r="T650" s="228"/>
      <c r="U650" s="228"/>
      <c r="V650" s="228"/>
      <c r="AA650" s="228"/>
      <c r="AB650" s="228"/>
      <c r="AC650" s="228"/>
      <c r="AH650" s="228"/>
      <c r="AI650" s="228"/>
      <c r="AJ650" s="228"/>
    </row>
    <row r="651" spans="6:36" ht="13.5" customHeight="1">
      <c r="F651" s="228"/>
      <c r="G651" s="228"/>
      <c r="H651" s="228"/>
      <c r="M651" s="228"/>
      <c r="N651" s="228"/>
      <c r="O651" s="228"/>
      <c r="T651" s="228"/>
      <c r="U651" s="228"/>
      <c r="V651" s="228"/>
      <c r="AA651" s="228"/>
      <c r="AB651" s="228"/>
      <c r="AC651" s="228"/>
      <c r="AH651" s="228"/>
      <c r="AI651" s="228"/>
      <c r="AJ651" s="228"/>
    </row>
    <row r="652" spans="6:36" ht="13.5" customHeight="1">
      <c r="F652" s="228"/>
      <c r="G652" s="228"/>
      <c r="H652" s="228"/>
      <c r="M652" s="228"/>
      <c r="N652" s="228"/>
      <c r="O652" s="228"/>
      <c r="T652" s="228"/>
      <c r="U652" s="228"/>
      <c r="V652" s="228"/>
      <c r="AA652" s="228"/>
      <c r="AB652" s="228"/>
      <c r="AC652" s="228"/>
      <c r="AH652" s="228"/>
      <c r="AI652" s="228"/>
      <c r="AJ652" s="228"/>
    </row>
    <row r="653" spans="6:36" ht="13.5" customHeight="1">
      <c r="F653" s="228"/>
      <c r="G653" s="228"/>
      <c r="H653" s="228"/>
      <c r="M653" s="228"/>
      <c r="N653" s="228"/>
      <c r="O653" s="228"/>
      <c r="T653" s="228"/>
      <c r="U653" s="228"/>
      <c r="V653" s="228"/>
      <c r="AA653" s="228"/>
      <c r="AB653" s="228"/>
      <c r="AC653" s="228"/>
      <c r="AH653" s="228"/>
      <c r="AI653" s="228"/>
      <c r="AJ653" s="228"/>
    </row>
    <row r="654" spans="6:36" ht="13.5" customHeight="1">
      <c r="F654" s="228"/>
      <c r="G654" s="228"/>
      <c r="H654" s="228"/>
      <c r="M654" s="228"/>
      <c r="N654" s="228"/>
      <c r="O654" s="228"/>
      <c r="T654" s="228"/>
      <c r="U654" s="228"/>
      <c r="V654" s="228"/>
      <c r="AA654" s="228"/>
      <c r="AB654" s="228"/>
      <c r="AC654" s="228"/>
      <c r="AH654" s="228"/>
      <c r="AI654" s="228"/>
      <c r="AJ654" s="228"/>
    </row>
    <row r="655" spans="6:36" ht="13.5" customHeight="1">
      <c r="F655" s="228"/>
      <c r="G655" s="228"/>
      <c r="H655" s="228"/>
      <c r="M655" s="228"/>
      <c r="N655" s="228"/>
      <c r="O655" s="228"/>
      <c r="T655" s="228"/>
      <c r="U655" s="228"/>
      <c r="V655" s="228"/>
      <c r="AA655" s="228"/>
      <c r="AB655" s="228"/>
      <c r="AC655" s="228"/>
      <c r="AH655" s="228"/>
      <c r="AI655" s="228"/>
      <c r="AJ655" s="228"/>
    </row>
    <row r="656" spans="6:36" ht="13.5" customHeight="1">
      <c r="F656" s="228"/>
      <c r="G656" s="228"/>
      <c r="H656" s="228"/>
      <c r="M656" s="228"/>
      <c r="N656" s="228"/>
      <c r="O656" s="228"/>
      <c r="T656" s="228"/>
      <c r="U656" s="228"/>
      <c r="V656" s="228"/>
      <c r="AA656" s="228"/>
      <c r="AB656" s="228"/>
      <c r="AC656" s="228"/>
      <c r="AH656" s="228"/>
      <c r="AI656" s="228"/>
      <c r="AJ656" s="228"/>
    </row>
    <row r="657" spans="6:36" ht="13.5" customHeight="1">
      <c r="F657" s="228"/>
      <c r="G657" s="228"/>
      <c r="H657" s="228"/>
      <c r="M657" s="228"/>
      <c r="N657" s="228"/>
      <c r="O657" s="228"/>
      <c r="T657" s="228"/>
      <c r="U657" s="228"/>
      <c r="V657" s="228"/>
      <c r="AA657" s="228"/>
      <c r="AB657" s="228"/>
      <c r="AC657" s="228"/>
      <c r="AH657" s="228"/>
      <c r="AI657" s="228"/>
      <c r="AJ657" s="228"/>
    </row>
    <row r="658" spans="6:36" ht="13.5" customHeight="1">
      <c r="F658" s="228"/>
      <c r="G658" s="228"/>
      <c r="H658" s="228"/>
      <c r="M658" s="228"/>
      <c r="N658" s="228"/>
      <c r="O658" s="228"/>
      <c r="T658" s="228"/>
      <c r="U658" s="228"/>
      <c r="V658" s="228"/>
      <c r="AA658" s="228"/>
      <c r="AB658" s="228"/>
      <c r="AC658" s="228"/>
      <c r="AH658" s="228"/>
      <c r="AI658" s="228"/>
      <c r="AJ658" s="228"/>
    </row>
    <row r="659" spans="6:36" ht="13.5" customHeight="1">
      <c r="F659" s="228"/>
      <c r="G659" s="228"/>
      <c r="H659" s="228"/>
      <c r="M659" s="228"/>
      <c r="N659" s="228"/>
      <c r="O659" s="228"/>
      <c r="T659" s="228"/>
      <c r="U659" s="228"/>
      <c r="V659" s="228"/>
      <c r="AA659" s="228"/>
      <c r="AB659" s="228"/>
      <c r="AC659" s="228"/>
      <c r="AH659" s="228"/>
      <c r="AI659" s="228"/>
      <c r="AJ659" s="228"/>
    </row>
    <row r="660" spans="6:36" ht="13.5" customHeight="1">
      <c r="F660" s="228"/>
      <c r="G660" s="228"/>
      <c r="H660" s="228"/>
      <c r="M660" s="228"/>
      <c r="N660" s="228"/>
      <c r="O660" s="228"/>
      <c r="T660" s="228"/>
      <c r="U660" s="228"/>
      <c r="V660" s="228"/>
      <c r="AA660" s="228"/>
      <c r="AB660" s="228"/>
      <c r="AC660" s="228"/>
      <c r="AH660" s="228"/>
      <c r="AI660" s="228"/>
      <c r="AJ660" s="228"/>
    </row>
    <row r="661" spans="6:36" ht="13.5" customHeight="1">
      <c r="F661" s="228"/>
      <c r="G661" s="228"/>
      <c r="H661" s="228"/>
      <c r="M661" s="228"/>
      <c r="N661" s="228"/>
      <c r="O661" s="228"/>
      <c r="T661" s="228"/>
      <c r="U661" s="228"/>
      <c r="V661" s="228"/>
      <c r="AA661" s="228"/>
      <c r="AB661" s="228"/>
      <c r="AC661" s="228"/>
      <c r="AH661" s="228"/>
      <c r="AI661" s="228"/>
      <c r="AJ661" s="228"/>
    </row>
    <row r="662" spans="6:36" ht="13.5" customHeight="1">
      <c r="F662" s="228"/>
      <c r="G662" s="228"/>
      <c r="H662" s="228"/>
      <c r="M662" s="228"/>
      <c r="N662" s="228"/>
      <c r="O662" s="228"/>
      <c r="T662" s="228"/>
      <c r="U662" s="228"/>
      <c r="V662" s="228"/>
      <c r="AA662" s="228"/>
      <c r="AB662" s="228"/>
      <c r="AC662" s="228"/>
      <c r="AH662" s="228"/>
      <c r="AI662" s="228"/>
      <c r="AJ662" s="228"/>
    </row>
    <row r="663" spans="6:36" ht="13.5" customHeight="1">
      <c r="F663" s="228"/>
      <c r="G663" s="228"/>
      <c r="H663" s="228"/>
      <c r="M663" s="228"/>
      <c r="N663" s="228"/>
      <c r="O663" s="228"/>
      <c r="T663" s="228"/>
      <c r="U663" s="228"/>
      <c r="V663" s="228"/>
      <c r="AA663" s="228"/>
      <c r="AB663" s="228"/>
      <c r="AC663" s="228"/>
      <c r="AH663" s="228"/>
      <c r="AI663" s="228"/>
      <c r="AJ663" s="228"/>
    </row>
    <row r="664" spans="6:36" ht="13.5" customHeight="1">
      <c r="F664" s="228"/>
      <c r="G664" s="228"/>
      <c r="H664" s="228"/>
      <c r="M664" s="228"/>
      <c r="N664" s="228"/>
      <c r="O664" s="228"/>
      <c r="T664" s="228"/>
      <c r="U664" s="228"/>
      <c r="V664" s="228"/>
      <c r="AA664" s="228"/>
      <c r="AB664" s="228"/>
      <c r="AC664" s="228"/>
      <c r="AH664" s="228"/>
      <c r="AI664" s="228"/>
      <c r="AJ664" s="228"/>
    </row>
    <row r="665" spans="6:36" ht="13.5" customHeight="1">
      <c r="F665" s="228"/>
      <c r="G665" s="228"/>
      <c r="H665" s="228"/>
      <c r="M665" s="228"/>
      <c r="N665" s="228"/>
      <c r="O665" s="228"/>
      <c r="T665" s="228"/>
      <c r="U665" s="228"/>
      <c r="V665" s="228"/>
      <c r="AA665" s="228"/>
      <c r="AB665" s="228"/>
      <c r="AC665" s="228"/>
      <c r="AH665" s="228"/>
      <c r="AI665" s="228"/>
      <c r="AJ665" s="228"/>
    </row>
    <row r="666" spans="6:36" ht="13.5" customHeight="1">
      <c r="F666" s="228"/>
      <c r="G666" s="228"/>
      <c r="H666" s="228"/>
      <c r="M666" s="228"/>
      <c r="N666" s="228"/>
      <c r="O666" s="228"/>
      <c r="T666" s="228"/>
      <c r="U666" s="228"/>
      <c r="V666" s="228"/>
      <c r="AA666" s="228"/>
      <c r="AB666" s="228"/>
      <c r="AC666" s="228"/>
      <c r="AH666" s="228"/>
      <c r="AI666" s="228"/>
      <c r="AJ666" s="228"/>
    </row>
    <row r="667" spans="6:36" ht="13.5" customHeight="1">
      <c r="F667" s="228"/>
      <c r="G667" s="228"/>
      <c r="H667" s="228"/>
      <c r="M667" s="228"/>
      <c r="N667" s="228"/>
      <c r="O667" s="228"/>
      <c r="T667" s="228"/>
      <c r="U667" s="228"/>
      <c r="V667" s="228"/>
      <c r="AA667" s="228"/>
      <c r="AB667" s="228"/>
      <c r="AC667" s="228"/>
      <c r="AH667" s="228"/>
      <c r="AI667" s="228"/>
      <c r="AJ667" s="228"/>
    </row>
    <row r="668" spans="6:36" ht="13.5" customHeight="1">
      <c r="F668" s="228"/>
      <c r="G668" s="228"/>
      <c r="H668" s="228"/>
      <c r="M668" s="228"/>
      <c r="N668" s="228"/>
      <c r="O668" s="228"/>
      <c r="T668" s="228"/>
      <c r="U668" s="228"/>
      <c r="V668" s="228"/>
      <c r="AA668" s="228"/>
      <c r="AB668" s="228"/>
      <c r="AC668" s="228"/>
      <c r="AH668" s="228"/>
      <c r="AI668" s="228"/>
      <c r="AJ668" s="228"/>
    </row>
    <row r="669" spans="6:36" ht="13.5" customHeight="1">
      <c r="F669" s="228"/>
      <c r="G669" s="228"/>
      <c r="H669" s="228"/>
      <c r="M669" s="228"/>
      <c r="N669" s="228"/>
      <c r="O669" s="228"/>
      <c r="T669" s="228"/>
      <c r="U669" s="228"/>
      <c r="V669" s="228"/>
      <c r="AA669" s="228"/>
      <c r="AB669" s="228"/>
      <c r="AC669" s="228"/>
      <c r="AH669" s="228"/>
      <c r="AI669" s="228"/>
      <c r="AJ669" s="228"/>
    </row>
    <row r="670" spans="6:36" ht="13.5" customHeight="1">
      <c r="F670" s="228"/>
      <c r="G670" s="228"/>
      <c r="H670" s="228"/>
      <c r="M670" s="228"/>
      <c r="N670" s="228"/>
      <c r="O670" s="228"/>
      <c r="T670" s="228"/>
      <c r="U670" s="228"/>
      <c r="V670" s="228"/>
      <c r="AA670" s="228"/>
      <c r="AB670" s="228"/>
      <c r="AC670" s="228"/>
      <c r="AH670" s="228"/>
      <c r="AI670" s="228"/>
      <c r="AJ670" s="228"/>
    </row>
    <row r="671" spans="6:36" ht="13.5" customHeight="1">
      <c r="F671" s="228"/>
      <c r="G671" s="228"/>
      <c r="H671" s="228"/>
      <c r="M671" s="228"/>
      <c r="N671" s="228"/>
      <c r="O671" s="228"/>
      <c r="T671" s="228"/>
      <c r="U671" s="228"/>
      <c r="V671" s="228"/>
      <c r="AA671" s="228"/>
      <c r="AB671" s="228"/>
      <c r="AC671" s="228"/>
      <c r="AH671" s="228"/>
      <c r="AI671" s="228"/>
      <c r="AJ671" s="228"/>
    </row>
    <row r="672" spans="6:36" ht="13.5" customHeight="1">
      <c r="F672" s="228"/>
      <c r="G672" s="228"/>
      <c r="H672" s="228"/>
      <c r="M672" s="228"/>
      <c r="N672" s="228"/>
      <c r="O672" s="228"/>
      <c r="T672" s="228"/>
      <c r="U672" s="228"/>
      <c r="V672" s="228"/>
      <c r="AA672" s="228"/>
      <c r="AB672" s="228"/>
      <c r="AC672" s="228"/>
      <c r="AH672" s="228"/>
      <c r="AI672" s="228"/>
      <c r="AJ672" s="228"/>
    </row>
    <row r="673" spans="6:36" ht="13.5" customHeight="1">
      <c r="F673" s="228"/>
      <c r="G673" s="228"/>
      <c r="H673" s="228"/>
      <c r="M673" s="228"/>
      <c r="N673" s="228"/>
      <c r="O673" s="228"/>
      <c r="T673" s="228"/>
      <c r="U673" s="228"/>
      <c r="V673" s="228"/>
      <c r="AA673" s="228"/>
      <c r="AB673" s="228"/>
      <c r="AC673" s="228"/>
      <c r="AH673" s="228"/>
      <c r="AI673" s="228"/>
      <c r="AJ673" s="228"/>
    </row>
    <row r="674" spans="6:36" ht="13.5" customHeight="1">
      <c r="F674" s="228"/>
      <c r="G674" s="228"/>
      <c r="H674" s="228"/>
      <c r="M674" s="228"/>
      <c r="N674" s="228"/>
      <c r="O674" s="228"/>
      <c r="T674" s="228"/>
      <c r="U674" s="228"/>
      <c r="V674" s="228"/>
      <c r="AA674" s="228"/>
      <c r="AB674" s="228"/>
      <c r="AC674" s="228"/>
      <c r="AH674" s="228"/>
      <c r="AI674" s="228"/>
      <c r="AJ674" s="228"/>
    </row>
    <row r="675" spans="6:36" ht="13.5" customHeight="1">
      <c r="F675" s="228"/>
      <c r="G675" s="228"/>
      <c r="H675" s="228"/>
      <c r="M675" s="228"/>
      <c r="N675" s="228"/>
      <c r="O675" s="228"/>
      <c r="T675" s="228"/>
      <c r="U675" s="228"/>
      <c r="V675" s="228"/>
      <c r="AA675" s="228"/>
      <c r="AB675" s="228"/>
      <c r="AC675" s="228"/>
      <c r="AH675" s="228"/>
      <c r="AI675" s="228"/>
      <c r="AJ675" s="228"/>
    </row>
    <row r="676" spans="6:36" ht="13.5" customHeight="1">
      <c r="F676" s="228"/>
      <c r="G676" s="228"/>
      <c r="H676" s="228"/>
      <c r="M676" s="228"/>
      <c r="N676" s="228"/>
      <c r="O676" s="228"/>
      <c r="T676" s="228"/>
      <c r="U676" s="228"/>
      <c r="V676" s="228"/>
      <c r="AA676" s="228"/>
      <c r="AB676" s="228"/>
      <c r="AC676" s="228"/>
      <c r="AH676" s="228"/>
      <c r="AI676" s="228"/>
      <c r="AJ676" s="228"/>
    </row>
    <row r="677" spans="6:36" ht="13.5" customHeight="1">
      <c r="F677" s="228"/>
      <c r="G677" s="228"/>
      <c r="H677" s="228"/>
      <c r="M677" s="228"/>
      <c r="N677" s="228"/>
      <c r="O677" s="228"/>
      <c r="T677" s="228"/>
      <c r="U677" s="228"/>
      <c r="V677" s="228"/>
      <c r="AA677" s="228"/>
      <c r="AB677" s="228"/>
      <c r="AC677" s="228"/>
      <c r="AH677" s="228"/>
      <c r="AI677" s="228"/>
      <c r="AJ677" s="228"/>
    </row>
    <row r="678" spans="6:36" ht="13.5" customHeight="1">
      <c r="F678" s="228"/>
      <c r="G678" s="228"/>
      <c r="H678" s="228"/>
      <c r="M678" s="228"/>
      <c r="N678" s="228"/>
      <c r="O678" s="228"/>
      <c r="T678" s="228"/>
      <c r="U678" s="228"/>
      <c r="V678" s="228"/>
      <c r="AA678" s="228"/>
      <c r="AB678" s="228"/>
      <c r="AC678" s="228"/>
      <c r="AH678" s="228"/>
      <c r="AI678" s="228"/>
      <c r="AJ678" s="228"/>
    </row>
    <row r="679" spans="6:36" ht="13.5" customHeight="1">
      <c r="F679" s="228"/>
      <c r="G679" s="228"/>
      <c r="H679" s="228"/>
      <c r="M679" s="228"/>
      <c r="N679" s="228"/>
      <c r="O679" s="228"/>
      <c r="T679" s="228"/>
      <c r="U679" s="228"/>
      <c r="V679" s="228"/>
      <c r="AA679" s="228"/>
      <c r="AB679" s="228"/>
      <c r="AC679" s="228"/>
      <c r="AH679" s="228"/>
      <c r="AI679" s="228"/>
      <c r="AJ679" s="228"/>
    </row>
    <row r="680" spans="6:36" ht="13.5" customHeight="1">
      <c r="F680" s="228"/>
      <c r="G680" s="228"/>
      <c r="H680" s="228"/>
      <c r="M680" s="228"/>
      <c r="N680" s="228"/>
      <c r="O680" s="228"/>
      <c r="T680" s="228"/>
      <c r="U680" s="228"/>
      <c r="V680" s="228"/>
      <c r="AA680" s="228"/>
      <c r="AB680" s="228"/>
      <c r="AC680" s="228"/>
      <c r="AH680" s="228"/>
      <c r="AI680" s="228"/>
      <c r="AJ680" s="228"/>
    </row>
    <row r="681" spans="6:36" ht="13.5" customHeight="1">
      <c r="F681" s="228"/>
      <c r="G681" s="228"/>
      <c r="H681" s="228"/>
      <c r="M681" s="228"/>
      <c r="N681" s="228"/>
      <c r="O681" s="228"/>
      <c r="T681" s="228"/>
      <c r="U681" s="228"/>
      <c r="V681" s="228"/>
      <c r="AA681" s="228"/>
      <c r="AB681" s="228"/>
      <c r="AC681" s="228"/>
      <c r="AH681" s="228"/>
      <c r="AI681" s="228"/>
      <c r="AJ681" s="228"/>
    </row>
    <row r="682" spans="6:36" ht="13.5" customHeight="1">
      <c r="F682" s="228"/>
      <c r="G682" s="228"/>
      <c r="H682" s="228"/>
      <c r="M682" s="228"/>
      <c r="N682" s="228"/>
      <c r="O682" s="228"/>
      <c r="T682" s="228"/>
      <c r="U682" s="228"/>
      <c r="V682" s="228"/>
      <c r="AA682" s="228"/>
      <c r="AB682" s="228"/>
      <c r="AC682" s="228"/>
      <c r="AH682" s="228"/>
      <c r="AI682" s="228"/>
      <c r="AJ682" s="228"/>
    </row>
    <row r="683" spans="6:36" ht="13.5" customHeight="1">
      <c r="F683" s="228"/>
      <c r="G683" s="228"/>
      <c r="H683" s="228"/>
      <c r="M683" s="228"/>
      <c r="N683" s="228"/>
      <c r="O683" s="228"/>
      <c r="T683" s="228"/>
      <c r="U683" s="228"/>
      <c r="V683" s="228"/>
      <c r="AA683" s="228"/>
      <c r="AB683" s="228"/>
      <c r="AC683" s="228"/>
      <c r="AH683" s="228"/>
      <c r="AI683" s="228"/>
      <c r="AJ683" s="228"/>
    </row>
    <row r="684" spans="6:36" ht="13.5" customHeight="1">
      <c r="F684" s="228"/>
      <c r="G684" s="228"/>
      <c r="H684" s="228"/>
      <c r="M684" s="228"/>
      <c r="N684" s="228"/>
      <c r="O684" s="228"/>
      <c r="T684" s="228"/>
      <c r="U684" s="228"/>
      <c r="V684" s="228"/>
      <c r="AA684" s="228"/>
      <c r="AB684" s="228"/>
      <c r="AC684" s="228"/>
      <c r="AH684" s="228"/>
      <c r="AI684" s="228"/>
      <c r="AJ684" s="228"/>
    </row>
    <row r="685" spans="6:36" ht="13.5" customHeight="1">
      <c r="F685" s="228"/>
      <c r="G685" s="228"/>
      <c r="H685" s="228"/>
      <c r="M685" s="228"/>
      <c r="N685" s="228"/>
      <c r="O685" s="228"/>
      <c r="T685" s="228"/>
      <c r="U685" s="228"/>
      <c r="V685" s="228"/>
      <c r="AA685" s="228"/>
      <c r="AB685" s="228"/>
      <c r="AC685" s="228"/>
      <c r="AH685" s="228"/>
      <c r="AI685" s="228"/>
      <c r="AJ685" s="228"/>
    </row>
    <row r="686" spans="6:36" ht="13.5" customHeight="1">
      <c r="F686" s="228"/>
      <c r="G686" s="228"/>
      <c r="H686" s="228"/>
      <c r="M686" s="228"/>
      <c r="N686" s="228"/>
      <c r="O686" s="228"/>
      <c r="T686" s="228"/>
      <c r="U686" s="228"/>
      <c r="V686" s="228"/>
      <c r="AA686" s="228"/>
      <c r="AB686" s="228"/>
      <c r="AC686" s="228"/>
      <c r="AH686" s="228"/>
      <c r="AI686" s="228"/>
      <c r="AJ686" s="228"/>
    </row>
    <row r="687" spans="6:36" ht="13.5" customHeight="1">
      <c r="F687" s="228"/>
      <c r="G687" s="228"/>
      <c r="H687" s="228"/>
      <c r="M687" s="228"/>
      <c r="N687" s="228"/>
      <c r="O687" s="228"/>
      <c r="T687" s="228"/>
      <c r="U687" s="228"/>
      <c r="V687" s="228"/>
      <c r="AA687" s="228"/>
      <c r="AB687" s="228"/>
      <c r="AC687" s="228"/>
      <c r="AH687" s="228"/>
      <c r="AI687" s="228"/>
      <c r="AJ687" s="228"/>
    </row>
    <row r="688" spans="6:36" ht="13.5" customHeight="1">
      <c r="F688" s="228"/>
      <c r="G688" s="228"/>
      <c r="H688" s="228"/>
      <c r="M688" s="228"/>
      <c r="N688" s="228"/>
      <c r="O688" s="228"/>
      <c r="T688" s="228"/>
      <c r="U688" s="228"/>
      <c r="V688" s="228"/>
      <c r="AA688" s="228"/>
      <c r="AB688" s="228"/>
      <c r="AC688" s="228"/>
      <c r="AH688" s="228"/>
      <c r="AI688" s="228"/>
      <c r="AJ688" s="228"/>
    </row>
    <row r="689" spans="6:36" ht="13.5" customHeight="1">
      <c r="F689" s="228"/>
      <c r="G689" s="228"/>
      <c r="H689" s="228"/>
      <c r="M689" s="228"/>
      <c r="N689" s="228"/>
      <c r="O689" s="228"/>
      <c r="T689" s="228"/>
      <c r="U689" s="228"/>
      <c r="V689" s="228"/>
      <c r="AA689" s="228"/>
      <c r="AB689" s="228"/>
      <c r="AC689" s="228"/>
      <c r="AH689" s="228"/>
      <c r="AI689" s="228"/>
      <c r="AJ689" s="228"/>
    </row>
    <row r="690" spans="6:36" ht="13.5" customHeight="1">
      <c r="F690" s="228"/>
      <c r="G690" s="228"/>
      <c r="H690" s="228"/>
      <c r="M690" s="228"/>
      <c r="N690" s="228"/>
      <c r="O690" s="228"/>
      <c r="T690" s="228"/>
      <c r="U690" s="228"/>
      <c r="V690" s="228"/>
      <c r="AA690" s="228"/>
      <c r="AB690" s="228"/>
      <c r="AC690" s="228"/>
      <c r="AH690" s="228"/>
      <c r="AI690" s="228"/>
      <c r="AJ690" s="228"/>
    </row>
    <row r="691" spans="6:36" ht="13.5" customHeight="1">
      <c r="F691" s="228"/>
      <c r="G691" s="228"/>
      <c r="H691" s="228"/>
      <c r="M691" s="228"/>
      <c r="N691" s="228"/>
      <c r="O691" s="228"/>
      <c r="T691" s="228"/>
      <c r="U691" s="228"/>
      <c r="V691" s="228"/>
      <c r="AA691" s="228"/>
      <c r="AB691" s="228"/>
      <c r="AC691" s="228"/>
      <c r="AH691" s="228"/>
      <c r="AI691" s="228"/>
      <c r="AJ691" s="228"/>
    </row>
    <row r="692" spans="6:36" ht="13.5" customHeight="1">
      <c r="F692" s="228"/>
      <c r="G692" s="228"/>
      <c r="H692" s="228"/>
      <c r="M692" s="228"/>
      <c r="N692" s="228"/>
      <c r="O692" s="228"/>
      <c r="T692" s="228"/>
      <c r="U692" s="228"/>
      <c r="V692" s="228"/>
      <c r="AA692" s="228"/>
      <c r="AB692" s="228"/>
      <c r="AC692" s="228"/>
      <c r="AH692" s="228"/>
      <c r="AI692" s="228"/>
      <c r="AJ692" s="228"/>
    </row>
    <row r="693" spans="6:36" ht="13.5" customHeight="1">
      <c r="F693" s="228"/>
      <c r="G693" s="228"/>
      <c r="H693" s="228"/>
      <c r="M693" s="228"/>
      <c r="N693" s="228"/>
      <c r="O693" s="228"/>
      <c r="T693" s="228"/>
      <c r="U693" s="228"/>
      <c r="V693" s="228"/>
      <c r="AA693" s="228"/>
      <c r="AB693" s="228"/>
      <c r="AC693" s="228"/>
      <c r="AH693" s="228"/>
      <c r="AI693" s="228"/>
      <c r="AJ693" s="228"/>
    </row>
    <row r="694" spans="6:36" ht="13.5" customHeight="1">
      <c r="F694" s="228"/>
      <c r="G694" s="228"/>
      <c r="H694" s="228"/>
      <c r="M694" s="228"/>
      <c r="N694" s="228"/>
      <c r="O694" s="228"/>
      <c r="T694" s="228"/>
      <c r="U694" s="228"/>
      <c r="V694" s="228"/>
      <c r="AA694" s="228"/>
      <c r="AB694" s="228"/>
      <c r="AC694" s="228"/>
      <c r="AH694" s="228"/>
      <c r="AI694" s="228"/>
      <c r="AJ694" s="228"/>
    </row>
    <row r="695" spans="6:36" ht="13.5" customHeight="1">
      <c r="F695" s="228"/>
      <c r="G695" s="228"/>
      <c r="H695" s="228"/>
      <c r="M695" s="228"/>
      <c r="N695" s="228"/>
      <c r="O695" s="228"/>
      <c r="T695" s="228"/>
      <c r="U695" s="228"/>
      <c r="V695" s="228"/>
      <c r="AA695" s="228"/>
      <c r="AB695" s="228"/>
      <c r="AC695" s="228"/>
      <c r="AH695" s="228"/>
      <c r="AI695" s="228"/>
      <c r="AJ695" s="228"/>
    </row>
    <row r="696" spans="6:36" ht="13.5" customHeight="1">
      <c r="F696" s="228"/>
      <c r="G696" s="228"/>
      <c r="H696" s="228"/>
      <c r="M696" s="228"/>
      <c r="N696" s="228"/>
      <c r="O696" s="228"/>
      <c r="T696" s="228"/>
      <c r="U696" s="228"/>
      <c r="V696" s="228"/>
      <c r="AA696" s="228"/>
      <c r="AB696" s="228"/>
      <c r="AC696" s="228"/>
      <c r="AH696" s="228"/>
      <c r="AI696" s="228"/>
      <c r="AJ696" s="228"/>
    </row>
    <row r="697" spans="6:36" ht="13.5" customHeight="1">
      <c r="F697" s="228"/>
      <c r="G697" s="228"/>
      <c r="H697" s="228"/>
      <c r="M697" s="228"/>
      <c r="N697" s="228"/>
      <c r="O697" s="228"/>
      <c r="T697" s="228"/>
      <c r="U697" s="228"/>
      <c r="V697" s="228"/>
      <c r="AA697" s="228"/>
      <c r="AB697" s="228"/>
      <c r="AC697" s="228"/>
      <c r="AH697" s="228"/>
      <c r="AI697" s="228"/>
      <c r="AJ697" s="228"/>
    </row>
    <row r="698" spans="6:36" ht="13.5" customHeight="1">
      <c r="F698" s="228"/>
      <c r="G698" s="228"/>
      <c r="H698" s="228"/>
      <c r="M698" s="228"/>
      <c r="N698" s="228"/>
      <c r="O698" s="228"/>
      <c r="T698" s="228"/>
      <c r="U698" s="228"/>
      <c r="V698" s="228"/>
      <c r="AA698" s="228"/>
      <c r="AB698" s="228"/>
      <c r="AC698" s="228"/>
      <c r="AH698" s="228"/>
      <c r="AI698" s="228"/>
      <c r="AJ698" s="228"/>
    </row>
    <row r="699" spans="6:36" ht="13.5" customHeight="1">
      <c r="F699" s="228"/>
      <c r="G699" s="228"/>
      <c r="H699" s="228"/>
      <c r="M699" s="228"/>
      <c r="N699" s="228"/>
      <c r="O699" s="228"/>
      <c r="T699" s="228"/>
      <c r="U699" s="228"/>
      <c r="V699" s="228"/>
      <c r="AA699" s="228"/>
      <c r="AB699" s="228"/>
      <c r="AC699" s="228"/>
      <c r="AH699" s="228"/>
      <c r="AI699" s="228"/>
      <c r="AJ699" s="228"/>
    </row>
    <row r="700" spans="6:36" ht="13.5" customHeight="1">
      <c r="F700" s="228"/>
      <c r="G700" s="228"/>
      <c r="H700" s="228"/>
      <c r="M700" s="228"/>
      <c r="N700" s="228"/>
      <c r="O700" s="228"/>
      <c r="T700" s="228"/>
      <c r="U700" s="228"/>
      <c r="V700" s="228"/>
      <c r="AA700" s="228"/>
      <c r="AB700" s="228"/>
      <c r="AC700" s="228"/>
      <c r="AH700" s="228"/>
      <c r="AI700" s="228"/>
      <c r="AJ700" s="228"/>
    </row>
    <row r="701" spans="6:36" ht="13.5" customHeight="1">
      <c r="F701" s="228"/>
      <c r="G701" s="228"/>
      <c r="H701" s="228"/>
      <c r="M701" s="228"/>
      <c r="N701" s="228"/>
      <c r="O701" s="228"/>
      <c r="T701" s="228"/>
      <c r="U701" s="228"/>
      <c r="V701" s="228"/>
      <c r="AA701" s="228"/>
      <c r="AB701" s="228"/>
      <c r="AC701" s="228"/>
      <c r="AH701" s="228"/>
      <c r="AI701" s="228"/>
      <c r="AJ701" s="228"/>
    </row>
    <row r="702" spans="6:36" ht="13.5" customHeight="1">
      <c r="F702" s="228"/>
      <c r="G702" s="228"/>
      <c r="H702" s="228"/>
      <c r="M702" s="228"/>
      <c r="N702" s="228"/>
      <c r="O702" s="228"/>
      <c r="T702" s="228"/>
      <c r="U702" s="228"/>
      <c r="V702" s="228"/>
      <c r="AA702" s="228"/>
      <c r="AB702" s="228"/>
      <c r="AC702" s="228"/>
      <c r="AH702" s="228"/>
      <c r="AI702" s="228"/>
      <c r="AJ702" s="228"/>
    </row>
    <row r="703" spans="6:36" ht="13.5" customHeight="1">
      <c r="F703" s="228"/>
      <c r="G703" s="228"/>
      <c r="H703" s="228"/>
      <c r="M703" s="228"/>
      <c r="N703" s="228"/>
      <c r="O703" s="228"/>
      <c r="T703" s="228"/>
      <c r="U703" s="228"/>
      <c r="V703" s="228"/>
      <c r="AA703" s="228"/>
      <c r="AB703" s="228"/>
      <c r="AC703" s="228"/>
      <c r="AH703" s="228"/>
      <c r="AI703" s="228"/>
      <c r="AJ703" s="228"/>
    </row>
    <row r="704" spans="6:36" ht="13.5" customHeight="1">
      <c r="F704" s="228"/>
      <c r="G704" s="228"/>
      <c r="H704" s="228"/>
      <c r="M704" s="228"/>
      <c r="N704" s="228"/>
      <c r="O704" s="228"/>
      <c r="T704" s="228"/>
      <c r="U704" s="228"/>
      <c r="V704" s="228"/>
      <c r="AA704" s="228"/>
      <c r="AB704" s="228"/>
      <c r="AC704" s="228"/>
      <c r="AH704" s="228"/>
      <c r="AI704" s="228"/>
      <c r="AJ704" s="228"/>
    </row>
    <row r="705" spans="6:36" ht="13.5" customHeight="1">
      <c r="F705" s="228"/>
      <c r="G705" s="228"/>
      <c r="H705" s="228"/>
      <c r="M705" s="228"/>
      <c r="N705" s="228"/>
      <c r="O705" s="228"/>
      <c r="T705" s="228"/>
      <c r="U705" s="228"/>
      <c r="V705" s="228"/>
      <c r="AA705" s="228"/>
      <c r="AB705" s="228"/>
      <c r="AC705" s="228"/>
      <c r="AH705" s="228"/>
      <c r="AI705" s="228"/>
      <c r="AJ705" s="228"/>
    </row>
    <row r="706" spans="6:36" ht="13.5" customHeight="1">
      <c r="F706" s="228"/>
      <c r="G706" s="228"/>
      <c r="H706" s="228"/>
      <c r="M706" s="228"/>
      <c r="N706" s="228"/>
      <c r="O706" s="228"/>
      <c r="T706" s="228"/>
      <c r="U706" s="228"/>
      <c r="V706" s="228"/>
      <c r="AA706" s="228"/>
      <c r="AB706" s="228"/>
      <c r="AC706" s="228"/>
      <c r="AH706" s="228"/>
      <c r="AI706" s="228"/>
      <c r="AJ706" s="228"/>
    </row>
    <row r="707" spans="6:36" ht="13.5" customHeight="1">
      <c r="F707" s="228"/>
      <c r="G707" s="228"/>
      <c r="H707" s="228"/>
      <c r="M707" s="228"/>
      <c r="N707" s="228"/>
      <c r="O707" s="228"/>
      <c r="T707" s="228"/>
      <c r="U707" s="228"/>
      <c r="V707" s="228"/>
      <c r="AA707" s="228"/>
      <c r="AB707" s="228"/>
      <c r="AC707" s="228"/>
      <c r="AH707" s="228"/>
      <c r="AI707" s="228"/>
      <c r="AJ707" s="228"/>
    </row>
    <row r="708" spans="6:36" ht="13.5" customHeight="1">
      <c r="F708" s="228"/>
      <c r="G708" s="228"/>
      <c r="H708" s="228"/>
      <c r="M708" s="228"/>
      <c r="N708" s="228"/>
      <c r="O708" s="228"/>
      <c r="T708" s="228"/>
      <c r="U708" s="228"/>
      <c r="V708" s="228"/>
      <c r="AA708" s="228"/>
      <c r="AB708" s="228"/>
      <c r="AC708" s="228"/>
      <c r="AH708" s="228"/>
      <c r="AI708" s="228"/>
      <c r="AJ708" s="228"/>
    </row>
    <row r="709" spans="6:36" ht="13.5" customHeight="1">
      <c r="F709" s="228"/>
      <c r="G709" s="228"/>
      <c r="H709" s="228"/>
      <c r="M709" s="228"/>
      <c r="N709" s="228"/>
      <c r="O709" s="228"/>
      <c r="T709" s="228"/>
      <c r="U709" s="228"/>
      <c r="V709" s="228"/>
      <c r="AA709" s="228"/>
      <c r="AB709" s="228"/>
      <c r="AC709" s="228"/>
      <c r="AH709" s="228"/>
      <c r="AI709" s="228"/>
      <c r="AJ709" s="228"/>
    </row>
    <row r="710" spans="6:36" ht="13.5" customHeight="1">
      <c r="F710" s="228"/>
      <c r="G710" s="228"/>
      <c r="H710" s="228"/>
      <c r="M710" s="228"/>
      <c r="N710" s="228"/>
      <c r="O710" s="228"/>
      <c r="T710" s="228"/>
      <c r="U710" s="228"/>
      <c r="V710" s="228"/>
      <c r="AA710" s="228"/>
      <c r="AB710" s="228"/>
      <c r="AC710" s="228"/>
      <c r="AH710" s="228"/>
      <c r="AI710" s="228"/>
      <c r="AJ710" s="228"/>
    </row>
    <row r="711" spans="6:36" ht="13.5" customHeight="1">
      <c r="F711" s="228"/>
      <c r="G711" s="228"/>
      <c r="H711" s="228"/>
      <c r="M711" s="228"/>
      <c r="N711" s="228"/>
      <c r="O711" s="228"/>
      <c r="T711" s="228"/>
      <c r="U711" s="228"/>
      <c r="V711" s="228"/>
      <c r="AA711" s="228"/>
      <c r="AB711" s="228"/>
      <c r="AC711" s="228"/>
      <c r="AH711" s="228"/>
      <c r="AI711" s="228"/>
      <c r="AJ711" s="228"/>
    </row>
    <row r="712" spans="6:36" ht="13.5" customHeight="1">
      <c r="F712" s="228"/>
      <c r="G712" s="228"/>
      <c r="H712" s="228"/>
      <c r="M712" s="228"/>
      <c r="N712" s="228"/>
      <c r="O712" s="228"/>
      <c r="T712" s="228"/>
      <c r="U712" s="228"/>
      <c r="V712" s="228"/>
      <c r="AA712" s="228"/>
      <c r="AB712" s="228"/>
      <c r="AC712" s="228"/>
      <c r="AH712" s="228"/>
      <c r="AI712" s="228"/>
      <c r="AJ712" s="228"/>
    </row>
    <row r="713" spans="6:36" ht="13.5" customHeight="1">
      <c r="F713" s="228"/>
      <c r="G713" s="228"/>
      <c r="H713" s="228"/>
      <c r="M713" s="228"/>
      <c r="N713" s="228"/>
      <c r="O713" s="228"/>
      <c r="T713" s="228"/>
      <c r="U713" s="228"/>
      <c r="V713" s="228"/>
      <c r="AA713" s="228"/>
      <c r="AB713" s="228"/>
      <c r="AC713" s="228"/>
      <c r="AH713" s="228"/>
      <c r="AI713" s="228"/>
      <c r="AJ713" s="228"/>
    </row>
    <row r="714" spans="6:36" ht="13.5" customHeight="1">
      <c r="F714" s="228"/>
      <c r="G714" s="228"/>
      <c r="H714" s="228"/>
      <c r="M714" s="228"/>
      <c r="N714" s="228"/>
      <c r="O714" s="228"/>
      <c r="T714" s="228"/>
      <c r="U714" s="228"/>
      <c r="V714" s="228"/>
      <c r="AA714" s="228"/>
      <c r="AB714" s="228"/>
      <c r="AC714" s="228"/>
      <c r="AH714" s="228"/>
      <c r="AI714" s="228"/>
      <c r="AJ714" s="228"/>
    </row>
    <row r="715" spans="6:36" ht="13.5" customHeight="1">
      <c r="F715" s="228"/>
      <c r="G715" s="228"/>
      <c r="H715" s="228"/>
      <c r="M715" s="228"/>
      <c r="N715" s="228"/>
      <c r="O715" s="228"/>
      <c r="T715" s="228"/>
      <c r="U715" s="228"/>
      <c r="V715" s="228"/>
      <c r="AA715" s="228"/>
      <c r="AB715" s="228"/>
      <c r="AC715" s="228"/>
      <c r="AH715" s="228"/>
      <c r="AI715" s="228"/>
      <c r="AJ715" s="228"/>
    </row>
    <row r="716" spans="6:36" ht="13.5" customHeight="1">
      <c r="F716" s="228"/>
      <c r="G716" s="228"/>
      <c r="H716" s="228"/>
      <c r="M716" s="228"/>
      <c r="N716" s="228"/>
      <c r="O716" s="228"/>
      <c r="T716" s="228"/>
      <c r="U716" s="228"/>
      <c r="V716" s="228"/>
      <c r="AA716" s="228"/>
      <c r="AB716" s="228"/>
      <c r="AC716" s="228"/>
      <c r="AH716" s="228"/>
      <c r="AI716" s="228"/>
      <c r="AJ716" s="228"/>
    </row>
    <row r="717" spans="6:36" ht="13.5" customHeight="1">
      <c r="F717" s="228"/>
      <c r="G717" s="228"/>
      <c r="H717" s="228"/>
      <c r="M717" s="228"/>
      <c r="N717" s="228"/>
      <c r="O717" s="228"/>
      <c r="T717" s="228"/>
      <c r="U717" s="228"/>
      <c r="V717" s="228"/>
      <c r="AA717" s="228"/>
      <c r="AB717" s="228"/>
      <c r="AC717" s="228"/>
      <c r="AH717" s="228"/>
      <c r="AI717" s="228"/>
      <c r="AJ717" s="228"/>
    </row>
    <row r="718" spans="6:36" ht="13.5" customHeight="1">
      <c r="F718" s="228"/>
      <c r="G718" s="228"/>
      <c r="H718" s="228"/>
      <c r="M718" s="228"/>
      <c r="N718" s="228"/>
      <c r="O718" s="228"/>
      <c r="T718" s="228"/>
      <c r="U718" s="228"/>
      <c r="V718" s="228"/>
      <c r="AA718" s="228"/>
      <c r="AB718" s="228"/>
      <c r="AC718" s="228"/>
      <c r="AH718" s="228"/>
      <c r="AI718" s="228"/>
      <c r="AJ718" s="228"/>
    </row>
    <row r="719" spans="6:36" ht="13.5" customHeight="1">
      <c r="F719" s="228"/>
      <c r="G719" s="228"/>
      <c r="H719" s="228"/>
      <c r="M719" s="228"/>
      <c r="N719" s="228"/>
      <c r="O719" s="228"/>
      <c r="T719" s="228"/>
      <c r="U719" s="228"/>
      <c r="V719" s="228"/>
      <c r="AA719" s="228"/>
      <c r="AB719" s="228"/>
      <c r="AC719" s="228"/>
      <c r="AH719" s="228"/>
      <c r="AI719" s="228"/>
      <c r="AJ719" s="228"/>
    </row>
    <row r="720" spans="6:36" ht="13.5" customHeight="1">
      <c r="F720" s="228"/>
      <c r="G720" s="228"/>
      <c r="H720" s="228"/>
      <c r="M720" s="228"/>
      <c r="N720" s="228"/>
      <c r="O720" s="228"/>
      <c r="T720" s="228"/>
      <c r="U720" s="228"/>
      <c r="V720" s="228"/>
      <c r="AA720" s="228"/>
      <c r="AB720" s="228"/>
      <c r="AC720" s="228"/>
      <c r="AH720" s="228"/>
      <c r="AI720" s="228"/>
      <c r="AJ720" s="228"/>
    </row>
    <row r="721" spans="6:36" ht="13.5" customHeight="1">
      <c r="F721" s="228"/>
      <c r="G721" s="228"/>
      <c r="H721" s="228"/>
      <c r="M721" s="228"/>
      <c r="N721" s="228"/>
      <c r="O721" s="228"/>
      <c r="T721" s="228"/>
      <c r="U721" s="228"/>
      <c r="V721" s="228"/>
      <c r="AA721" s="228"/>
      <c r="AB721" s="228"/>
      <c r="AC721" s="228"/>
      <c r="AH721" s="228"/>
      <c r="AI721" s="228"/>
      <c r="AJ721" s="228"/>
    </row>
    <row r="722" spans="6:36" ht="13.5" customHeight="1">
      <c r="F722" s="228"/>
      <c r="G722" s="228"/>
      <c r="H722" s="228"/>
      <c r="M722" s="228"/>
      <c r="N722" s="228"/>
      <c r="O722" s="228"/>
      <c r="T722" s="228"/>
      <c r="U722" s="228"/>
      <c r="V722" s="228"/>
      <c r="AA722" s="228"/>
      <c r="AB722" s="228"/>
      <c r="AC722" s="228"/>
      <c r="AH722" s="228"/>
      <c r="AI722" s="228"/>
      <c r="AJ722" s="228"/>
    </row>
    <row r="723" spans="6:36" ht="13.5" customHeight="1">
      <c r="F723" s="228"/>
      <c r="G723" s="228"/>
      <c r="H723" s="228"/>
      <c r="M723" s="228"/>
      <c r="N723" s="228"/>
      <c r="O723" s="228"/>
      <c r="T723" s="228"/>
      <c r="U723" s="228"/>
      <c r="V723" s="228"/>
      <c r="AA723" s="228"/>
      <c r="AB723" s="228"/>
      <c r="AC723" s="228"/>
      <c r="AH723" s="228"/>
      <c r="AI723" s="228"/>
      <c r="AJ723" s="228"/>
    </row>
    <row r="724" spans="6:36" ht="13.5" customHeight="1">
      <c r="F724" s="228"/>
      <c r="G724" s="228"/>
      <c r="H724" s="228"/>
      <c r="M724" s="228"/>
      <c r="N724" s="228"/>
      <c r="O724" s="228"/>
      <c r="T724" s="228"/>
      <c r="U724" s="228"/>
      <c r="V724" s="228"/>
      <c r="AA724" s="228"/>
      <c r="AB724" s="228"/>
      <c r="AC724" s="228"/>
      <c r="AH724" s="228"/>
      <c r="AI724" s="228"/>
      <c r="AJ724" s="228"/>
    </row>
    <row r="725" spans="6:36" ht="13.5" customHeight="1">
      <c r="F725" s="228"/>
      <c r="G725" s="228"/>
      <c r="H725" s="228"/>
      <c r="M725" s="228"/>
      <c r="N725" s="228"/>
      <c r="O725" s="228"/>
      <c r="T725" s="228"/>
      <c r="U725" s="228"/>
      <c r="V725" s="228"/>
      <c r="AA725" s="228"/>
      <c r="AB725" s="228"/>
      <c r="AC725" s="228"/>
      <c r="AH725" s="228"/>
      <c r="AI725" s="228"/>
      <c r="AJ725" s="228"/>
    </row>
    <row r="726" spans="6:36" ht="13.5" customHeight="1">
      <c r="F726" s="228"/>
      <c r="G726" s="228"/>
      <c r="H726" s="228"/>
      <c r="M726" s="228"/>
      <c r="N726" s="228"/>
      <c r="O726" s="228"/>
      <c r="T726" s="228"/>
      <c r="U726" s="228"/>
      <c r="V726" s="228"/>
      <c r="AA726" s="228"/>
      <c r="AB726" s="228"/>
      <c r="AC726" s="228"/>
      <c r="AH726" s="228"/>
      <c r="AI726" s="228"/>
      <c r="AJ726" s="228"/>
    </row>
    <row r="727" spans="6:36" ht="13.5" customHeight="1">
      <c r="F727" s="228"/>
      <c r="G727" s="228"/>
      <c r="H727" s="228"/>
      <c r="M727" s="228"/>
      <c r="N727" s="228"/>
      <c r="O727" s="228"/>
      <c r="T727" s="228"/>
      <c r="U727" s="228"/>
      <c r="V727" s="228"/>
      <c r="AA727" s="228"/>
      <c r="AB727" s="228"/>
      <c r="AC727" s="228"/>
      <c r="AH727" s="228"/>
      <c r="AI727" s="228"/>
      <c r="AJ727" s="228"/>
    </row>
    <row r="728" spans="6:36" ht="13.5" customHeight="1">
      <c r="F728" s="228"/>
      <c r="G728" s="228"/>
      <c r="H728" s="228"/>
      <c r="M728" s="228"/>
      <c r="N728" s="228"/>
      <c r="O728" s="228"/>
      <c r="T728" s="228"/>
      <c r="U728" s="228"/>
      <c r="V728" s="228"/>
      <c r="AA728" s="228"/>
      <c r="AB728" s="228"/>
      <c r="AC728" s="228"/>
      <c r="AH728" s="228"/>
      <c r="AI728" s="228"/>
      <c r="AJ728" s="228"/>
    </row>
    <row r="729" spans="6:36" ht="13.5" customHeight="1">
      <c r="F729" s="228"/>
      <c r="G729" s="228"/>
      <c r="H729" s="228"/>
      <c r="M729" s="228"/>
      <c r="N729" s="228"/>
      <c r="O729" s="228"/>
      <c r="T729" s="228"/>
      <c r="U729" s="228"/>
      <c r="V729" s="228"/>
      <c r="AA729" s="228"/>
      <c r="AB729" s="228"/>
      <c r="AC729" s="228"/>
      <c r="AH729" s="228"/>
      <c r="AI729" s="228"/>
      <c r="AJ729" s="228"/>
    </row>
    <row r="730" spans="6:36" ht="13.5" customHeight="1">
      <c r="F730" s="228"/>
      <c r="G730" s="228"/>
      <c r="H730" s="228"/>
      <c r="M730" s="228"/>
      <c r="N730" s="228"/>
      <c r="O730" s="228"/>
      <c r="T730" s="228"/>
      <c r="U730" s="228"/>
      <c r="V730" s="228"/>
      <c r="AA730" s="228"/>
      <c r="AB730" s="228"/>
      <c r="AC730" s="228"/>
      <c r="AH730" s="228"/>
      <c r="AI730" s="228"/>
      <c r="AJ730" s="228"/>
    </row>
    <row r="731" spans="6:36" ht="13.5" customHeight="1">
      <c r="F731" s="228"/>
      <c r="G731" s="228"/>
      <c r="H731" s="228"/>
      <c r="M731" s="228"/>
      <c r="N731" s="228"/>
      <c r="O731" s="228"/>
      <c r="T731" s="228"/>
      <c r="U731" s="228"/>
      <c r="V731" s="228"/>
      <c r="AA731" s="228"/>
      <c r="AB731" s="228"/>
      <c r="AC731" s="228"/>
      <c r="AH731" s="228"/>
      <c r="AI731" s="228"/>
      <c r="AJ731" s="228"/>
    </row>
    <row r="732" spans="6:36" ht="13.5" customHeight="1">
      <c r="F732" s="228"/>
      <c r="G732" s="228"/>
      <c r="H732" s="228"/>
      <c r="M732" s="228"/>
      <c r="N732" s="228"/>
      <c r="O732" s="228"/>
      <c r="T732" s="228"/>
      <c r="U732" s="228"/>
      <c r="V732" s="228"/>
      <c r="AA732" s="228"/>
      <c r="AB732" s="228"/>
      <c r="AC732" s="228"/>
      <c r="AH732" s="228"/>
      <c r="AI732" s="228"/>
      <c r="AJ732" s="228"/>
    </row>
    <row r="733" spans="6:36" ht="13.5" customHeight="1">
      <c r="F733" s="228"/>
      <c r="G733" s="228"/>
      <c r="H733" s="228"/>
      <c r="M733" s="228"/>
      <c r="N733" s="228"/>
      <c r="O733" s="228"/>
      <c r="T733" s="228"/>
      <c r="U733" s="228"/>
      <c r="V733" s="228"/>
      <c r="AA733" s="228"/>
      <c r="AB733" s="228"/>
      <c r="AC733" s="228"/>
      <c r="AH733" s="228"/>
      <c r="AI733" s="228"/>
      <c r="AJ733" s="228"/>
    </row>
    <row r="734" spans="6:36" ht="13.5" customHeight="1">
      <c r="F734" s="228"/>
      <c r="G734" s="228"/>
      <c r="H734" s="228"/>
      <c r="M734" s="228"/>
      <c r="N734" s="228"/>
      <c r="O734" s="228"/>
      <c r="T734" s="228"/>
      <c r="U734" s="228"/>
      <c r="V734" s="228"/>
      <c r="AA734" s="228"/>
      <c r="AB734" s="228"/>
      <c r="AC734" s="228"/>
      <c r="AH734" s="228"/>
      <c r="AI734" s="228"/>
      <c r="AJ734" s="228"/>
    </row>
    <row r="735" spans="6:36" ht="13.5" customHeight="1">
      <c r="F735" s="228"/>
      <c r="G735" s="228"/>
      <c r="H735" s="228"/>
      <c r="M735" s="228"/>
      <c r="N735" s="228"/>
      <c r="O735" s="228"/>
      <c r="T735" s="228"/>
      <c r="U735" s="228"/>
      <c r="V735" s="228"/>
      <c r="AA735" s="228"/>
      <c r="AB735" s="228"/>
      <c r="AC735" s="228"/>
      <c r="AH735" s="228"/>
      <c r="AI735" s="228"/>
      <c r="AJ735" s="228"/>
    </row>
    <row r="736" spans="6:36" ht="13.5" customHeight="1">
      <c r="F736" s="228"/>
      <c r="G736" s="228"/>
      <c r="H736" s="228"/>
      <c r="M736" s="228"/>
      <c r="N736" s="228"/>
      <c r="O736" s="228"/>
      <c r="T736" s="228"/>
      <c r="U736" s="228"/>
      <c r="V736" s="228"/>
      <c r="AA736" s="228"/>
      <c r="AB736" s="228"/>
      <c r="AC736" s="228"/>
      <c r="AH736" s="228"/>
      <c r="AI736" s="228"/>
      <c r="AJ736" s="228"/>
    </row>
    <row r="737" spans="6:36" ht="13.5" customHeight="1">
      <c r="F737" s="228"/>
      <c r="G737" s="228"/>
      <c r="H737" s="228"/>
      <c r="M737" s="228"/>
      <c r="N737" s="228"/>
      <c r="O737" s="228"/>
      <c r="T737" s="228"/>
      <c r="U737" s="228"/>
      <c r="V737" s="228"/>
      <c r="AA737" s="228"/>
      <c r="AB737" s="228"/>
      <c r="AC737" s="228"/>
      <c r="AH737" s="228"/>
      <c r="AI737" s="228"/>
      <c r="AJ737" s="228"/>
    </row>
    <row r="738" spans="6:36" ht="13.5" customHeight="1">
      <c r="F738" s="228"/>
      <c r="G738" s="228"/>
      <c r="H738" s="228"/>
      <c r="M738" s="228"/>
      <c r="N738" s="228"/>
      <c r="O738" s="228"/>
      <c r="T738" s="228"/>
      <c r="U738" s="228"/>
      <c r="V738" s="228"/>
      <c r="AA738" s="228"/>
      <c r="AB738" s="228"/>
      <c r="AC738" s="228"/>
      <c r="AH738" s="228"/>
      <c r="AI738" s="228"/>
      <c r="AJ738" s="228"/>
    </row>
    <row r="739" spans="6:36" ht="13.5" customHeight="1">
      <c r="F739" s="228"/>
      <c r="G739" s="228"/>
      <c r="H739" s="228"/>
      <c r="M739" s="228"/>
      <c r="N739" s="228"/>
      <c r="O739" s="228"/>
      <c r="T739" s="228"/>
      <c r="U739" s="228"/>
      <c r="V739" s="228"/>
      <c r="AA739" s="228"/>
      <c r="AB739" s="228"/>
      <c r="AC739" s="228"/>
      <c r="AH739" s="228"/>
      <c r="AI739" s="228"/>
      <c r="AJ739" s="228"/>
    </row>
    <row r="740" spans="6:36" ht="13.5" customHeight="1">
      <c r="F740" s="228"/>
      <c r="G740" s="228"/>
      <c r="H740" s="228"/>
      <c r="M740" s="228"/>
      <c r="N740" s="228"/>
      <c r="O740" s="228"/>
      <c r="T740" s="228"/>
      <c r="U740" s="228"/>
      <c r="V740" s="228"/>
      <c r="AA740" s="228"/>
      <c r="AB740" s="228"/>
      <c r="AC740" s="228"/>
      <c r="AH740" s="228"/>
      <c r="AI740" s="228"/>
      <c r="AJ740" s="228"/>
    </row>
    <row r="741" spans="6:36" ht="13.5" customHeight="1">
      <c r="F741" s="228"/>
      <c r="G741" s="228"/>
      <c r="H741" s="228"/>
      <c r="M741" s="228"/>
      <c r="N741" s="228"/>
      <c r="O741" s="228"/>
      <c r="T741" s="228"/>
      <c r="U741" s="228"/>
      <c r="V741" s="228"/>
      <c r="AA741" s="228"/>
      <c r="AB741" s="228"/>
      <c r="AC741" s="228"/>
      <c r="AH741" s="228"/>
      <c r="AI741" s="228"/>
      <c r="AJ741" s="228"/>
    </row>
    <row r="742" spans="6:36" ht="13.5" customHeight="1">
      <c r="F742" s="228"/>
      <c r="G742" s="228"/>
      <c r="H742" s="228"/>
      <c r="M742" s="228"/>
      <c r="N742" s="228"/>
      <c r="O742" s="228"/>
      <c r="T742" s="228"/>
      <c r="U742" s="228"/>
      <c r="V742" s="228"/>
      <c r="AA742" s="228"/>
      <c r="AB742" s="228"/>
      <c r="AC742" s="228"/>
      <c r="AH742" s="228"/>
      <c r="AI742" s="228"/>
      <c r="AJ742" s="228"/>
    </row>
    <row r="743" spans="6:36" ht="13.5" customHeight="1">
      <c r="F743" s="228"/>
      <c r="G743" s="228"/>
      <c r="H743" s="228"/>
      <c r="M743" s="228"/>
      <c r="N743" s="228"/>
      <c r="O743" s="228"/>
      <c r="T743" s="228"/>
      <c r="U743" s="228"/>
      <c r="V743" s="228"/>
      <c r="AA743" s="228"/>
      <c r="AB743" s="228"/>
      <c r="AC743" s="228"/>
      <c r="AH743" s="228"/>
      <c r="AI743" s="228"/>
      <c r="AJ743" s="228"/>
    </row>
    <row r="744" spans="6:36" ht="13.5" customHeight="1">
      <c r="F744" s="228"/>
      <c r="G744" s="228"/>
      <c r="H744" s="228"/>
      <c r="M744" s="228"/>
      <c r="N744" s="228"/>
      <c r="O744" s="228"/>
      <c r="T744" s="228"/>
      <c r="U744" s="228"/>
      <c r="V744" s="228"/>
      <c r="AA744" s="228"/>
      <c r="AB744" s="228"/>
      <c r="AC744" s="228"/>
      <c r="AH744" s="228"/>
      <c r="AI744" s="228"/>
      <c r="AJ744" s="228"/>
    </row>
    <row r="745" spans="6:36" ht="13.5" customHeight="1">
      <c r="F745" s="228"/>
      <c r="G745" s="228"/>
      <c r="H745" s="228"/>
      <c r="M745" s="228"/>
      <c r="N745" s="228"/>
      <c r="O745" s="228"/>
      <c r="T745" s="228"/>
      <c r="U745" s="228"/>
      <c r="V745" s="228"/>
      <c r="AA745" s="228"/>
      <c r="AB745" s="228"/>
      <c r="AC745" s="228"/>
      <c r="AH745" s="228"/>
      <c r="AI745" s="228"/>
      <c r="AJ745" s="228"/>
    </row>
    <row r="746" spans="6:36" ht="13.5" customHeight="1">
      <c r="F746" s="228"/>
      <c r="G746" s="228"/>
      <c r="H746" s="228"/>
      <c r="M746" s="228"/>
      <c r="N746" s="228"/>
      <c r="O746" s="228"/>
      <c r="T746" s="228"/>
      <c r="U746" s="228"/>
      <c r="V746" s="228"/>
      <c r="AA746" s="228"/>
      <c r="AB746" s="228"/>
      <c r="AC746" s="228"/>
      <c r="AH746" s="228"/>
      <c r="AI746" s="228"/>
      <c r="AJ746" s="228"/>
    </row>
    <row r="747" spans="6:36" ht="13.5" customHeight="1">
      <c r="F747" s="228"/>
      <c r="G747" s="228"/>
      <c r="H747" s="228"/>
      <c r="M747" s="228"/>
      <c r="N747" s="228"/>
      <c r="O747" s="228"/>
      <c r="T747" s="228"/>
      <c r="U747" s="228"/>
      <c r="V747" s="228"/>
      <c r="AA747" s="228"/>
      <c r="AB747" s="228"/>
      <c r="AC747" s="228"/>
      <c r="AH747" s="228"/>
      <c r="AI747" s="228"/>
      <c r="AJ747" s="228"/>
    </row>
    <row r="748" spans="6:36" ht="13.5" customHeight="1">
      <c r="F748" s="228"/>
      <c r="G748" s="228"/>
      <c r="H748" s="228"/>
      <c r="M748" s="228"/>
      <c r="N748" s="228"/>
      <c r="O748" s="228"/>
      <c r="T748" s="228"/>
      <c r="U748" s="228"/>
      <c r="V748" s="228"/>
      <c r="AA748" s="228"/>
      <c r="AB748" s="228"/>
      <c r="AC748" s="228"/>
      <c r="AH748" s="228"/>
      <c r="AI748" s="228"/>
      <c r="AJ748" s="228"/>
    </row>
    <row r="749" spans="6:36" ht="13.5" customHeight="1">
      <c r="F749" s="228"/>
      <c r="G749" s="228"/>
      <c r="H749" s="228"/>
      <c r="M749" s="228"/>
      <c r="N749" s="228"/>
      <c r="O749" s="228"/>
      <c r="T749" s="228"/>
      <c r="U749" s="228"/>
      <c r="V749" s="228"/>
      <c r="AA749" s="228"/>
      <c r="AB749" s="228"/>
      <c r="AC749" s="228"/>
      <c r="AH749" s="228"/>
      <c r="AI749" s="228"/>
      <c r="AJ749" s="228"/>
    </row>
    <row r="750" spans="6:36" ht="13.5" customHeight="1">
      <c r="F750" s="228"/>
      <c r="G750" s="228"/>
      <c r="H750" s="228"/>
      <c r="M750" s="228"/>
      <c r="N750" s="228"/>
      <c r="O750" s="228"/>
      <c r="T750" s="228"/>
      <c r="U750" s="228"/>
      <c r="V750" s="228"/>
      <c r="AA750" s="228"/>
      <c r="AB750" s="228"/>
      <c r="AC750" s="228"/>
      <c r="AH750" s="228"/>
      <c r="AI750" s="228"/>
      <c r="AJ750" s="228"/>
    </row>
    <row r="751" spans="6:36" ht="13.5" customHeight="1">
      <c r="F751" s="228"/>
      <c r="G751" s="228"/>
      <c r="H751" s="228"/>
      <c r="M751" s="228"/>
      <c r="N751" s="228"/>
      <c r="O751" s="228"/>
      <c r="T751" s="228"/>
      <c r="U751" s="228"/>
      <c r="V751" s="228"/>
      <c r="AA751" s="228"/>
      <c r="AB751" s="228"/>
      <c r="AC751" s="228"/>
      <c r="AH751" s="228"/>
      <c r="AI751" s="228"/>
      <c r="AJ751" s="228"/>
    </row>
    <row r="752" spans="6:36" ht="13.5" customHeight="1">
      <c r="F752" s="228"/>
      <c r="G752" s="228"/>
      <c r="H752" s="228"/>
      <c r="M752" s="228"/>
      <c r="N752" s="228"/>
      <c r="O752" s="228"/>
      <c r="T752" s="228"/>
      <c r="U752" s="228"/>
      <c r="V752" s="228"/>
      <c r="AA752" s="228"/>
      <c r="AB752" s="228"/>
      <c r="AC752" s="228"/>
      <c r="AH752" s="228"/>
      <c r="AI752" s="228"/>
      <c r="AJ752" s="228"/>
    </row>
    <row r="753" spans="6:36" ht="13.5" customHeight="1">
      <c r="F753" s="228"/>
      <c r="G753" s="228"/>
      <c r="H753" s="228"/>
      <c r="M753" s="228"/>
      <c r="N753" s="228"/>
      <c r="O753" s="228"/>
      <c r="T753" s="228"/>
      <c r="U753" s="228"/>
      <c r="V753" s="228"/>
      <c r="AA753" s="228"/>
      <c r="AB753" s="228"/>
      <c r="AC753" s="228"/>
      <c r="AH753" s="228"/>
      <c r="AI753" s="228"/>
      <c r="AJ753" s="228"/>
    </row>
    <row r="754" spans="6:36" ht="13.5" customHeight="1">
      <c r="F754" s="228"/>
      <c r="G754" s="228"/>
      <c r="H754" s="228"/>
      <c r="M754" s="228"/>
      <c r="N754" s="228"/>
      <c r="O754" s="228"/>
      <c r="T754" s="228"/>
      <c r="U754" s="228"/>
      <c r="V754" s="228"/>
      <c r="AA754" s="228"/>
      <c r="AB754" s="228"/>
      <c r="AC754" s="228"/>
      <c r="AH754" s="228"/>
      <c r="AI754" s="228"/>
      <c r="AJ754" s="228"/>
    </row>
    <row r="755" spans="6:36" ht="13.5" customHeight="1">
      <c r="F755" s="228"/>
      <c r="G755" s="228"/>
      <c r="H755" s="228"/>
      <c r="M755" s="228"/>
      <c r="N755" s="228"/>
      <c r="O755" s="228"/>
      <c r="T755" s="228"/>
      <c r="U755" s="228"/>
      <c r="V755" s="228"/>
      <c r="AA755" s="228"/>
      <c r="AB755" s="228"/>
      <c r="AC755" s="228"/>
      <c r="AH755" s="228"/>
      <c r="AI755" s="228"/>
      <c r="AJ755" s="228"/>
    </row>
    <row r="756" spans="6:36" ht="13.5" customHeight="1">
      <c r="F756" s="228"/>
      <c r="G756" s="228"/>
      <c r="H756" s="228"/>
      <c r="M756" s="228"/>
      <c r="N756" s="228"/>
      <c r="O756" s="228"/>
      <c r="T756" s="228"/>
      <c r="U756" s="228"/>
      <c r="V756" s="228"/>
      <c r="AA756" s="228"/>
      <c r="AB756" s="228"/>
      <c r="AC756" s="228"/>
      <c r="AH756" s="228"/>
      <c r="AI756" s="228"/>
      <c r="AJ756" s="228"/>
    </row>
    <row r="757" spans="6:36" ht="13.5" customHeight="1">
      <c r="F757" s="228"/>
      <c r="G757" s="228"/>
      <c r="H757" s="228"/>
      <c r="M757" s="228"/>
      <c r="N757" s="228"/>
      <c r="O757" s="228"/>
      <c r="T757" s="228"/>
      <c r="U757" s="228"/>
      <c r="V757" s="228"/>
      <c r="AA757" s="228"/>
      <c r="AB757" s="228"/>
      <c r="AC757" s="228"/>
      <c r="AH757" s="228"/>
      <c r="AI757" s="228"/>
      <c r="AJ757" s="228"/>
    </row>
    <row r="758" spans="6:36" ht="13.5" customHeight="1">
      <c r="F758" s="228"/>
      <c r="G758" s="228"/>
      <c r="H758" s="228"/>
      <c r="M758" s="228"/>
      <c r="N758" s="228"/>
      <c r="O758" s="228"/>
      <c r="T758" s="228"/>
      <c r="U758" s="228"/>
      <c r="V758" s="228"/>
      <c r="AA758" s="228"/>
      <c r="AB758" s="228"/>
      <c r="AC758" s="228"/>
      <c r="AH758" s="228"/>
      <c r="AI758" s="228"/>
      <c r="AJ758" s="228"/>
    </row>
    <row r="759" spans="6:36" ht="13.5" customHeight="1">
      <c r="F759" s="228"/>
      <c r="G759" s="228"/>
      <c r="H759" s="228"/>
      <c r="M759" s="228"/>
      <c r="N759" s="228"/>
      <c r="O759" s="228"/>
      <c r="T759" s="228"/>
      <c r="U759" s="228"/>
      <c r="V759" s="228"/>
      <c r="AA759" s="228"/>
      <c r="AB759" s="228"/>
      <c r="AC759" s="228"/>
      <c r="AH759" s="228"/>
      <c r="AI759" s="228"/>
      <c r="AJ759" s="228"/>
    </row>
    <row r="760" spans="6:36" ht="13.5" customHeight="1">
      <c r="F760" s="228"/>
      <c r="G760" s="228"/>
      <c r="H760" s="228"/>
      <c r="M760" s="228"/>
      <c r="N760" s="228"/>
      <c r="O760" s="228"/>
      <c r="T760" s="228"/>
      <c r="U760" s="228"/>
      <c r="V760" s="228"/>
      <c r="AA760" s="228"/>
      <c r="AB760" s="228"/>
      <c r="AC760" s="228"/>
      <c r="AH760" s="228"/>
      <c r="AI760" s="228"/>
      <c r="AJ760" s="228"/>
    </row>
    <row r="761" spans="6:36" ht="13.5" customHeight="1">
      <c r="F761" s="228"/>
      <c r="G761" s="228"/>
      <c r="H761" s="228"/>
      <c r="M761" s="228"/>
      <c r="N761" s="228"/>
      <c r="O761" s="228"/>
      <c r="T761" s="228"/>
      <c r="U761" s="228"/>
      <c r="V761" s="228"/>
      <c r="AA761" s="228"/>
      <c r="AB761" s="228"/>
      <c r="AC761" s="228"/>
      <c r="AH761" s="228"/>
      <c r="AI761" s="228"/>
      <c r="AJ761" s="228"/>
    </row>
    <row r="762" spans="6:36" ht="13.5" customHeight="1">
      <c r="F762" s="228"/>
      <c r="G762" s="228"/>
      <c r="H762" s="228"/>
      <c r="M762" s="228"/>
      <c r="N762" s="228"/>
      <c r="O762" s="228"/>
      <c r="T762" s="228"/>
      <c r="U762" s="228"/>
      <c r="V762" s="228"/>
      <c r="AA762" s="228"/>
      <c r="AB762" s="228"/>
      <c r="AC762" s="228"/>
      <c r="AH762" s="228"/>
      <c r="AI762" s="228"/>
      <c r="AJ762" s="228"/>
    </row>
    <row r="763" spans="6:36" ht="13.5" customHeight="1">
      <c r="F763" s="228"/>
      <c r="G763" s="228"/>
      <c r="H763" s="228"/>
      <c r="M763" s="228"/>
      <c r="N763" s="228"/>
      <c r="O763" s="228"/>
      <c r="T763" s="228"/>
      <c r="U763" s="228"/>
      <c r="V763" s="228"/>
      <c r="AA763" s="228"/>
      <c r="AB763" s="228"/>
      <c r="AC763" s="228"/>
      <c r="AH763" s="228"/>
      <c r="AI763" s="228"/>
      <c r="AJ763" s="228"/>
    </row>
    <row r="764" spans="6:36" ht="13.5" customHeight="1">
      <c r="F764" s="228"/>
      <c r="G764" s="228"/>
      <c r="H764" s="228"/>
      <c r="M764" s="228"/>
      <c r="N764" s="228"/>
      <c r="O764" s="228"/>
      <c r="T764" s="228"/>
      <c r="U764" s="228"/>
      <c r="V764" s="228"/>
      <c r="AA764" s="228"/>
      <c r="AB764" s="228"/>
      <c r="AC764" s="228"/>
      <c r="AH764" s="228"/>
      <c r="AI764" s="228"/>
      <c r="AJ764" s="228"/>
    </row>
    <row r="765" spans="6:36" ht="13.5" customHeight="1">
      <c r="F765" s="228"/>
      <c r="G765" s="228"/>
      <c r="H765" s="228"/>
      <c r="M765" s="228"/>
      <c r="N765" s="228"/>
      <c r="O765" s="228"/>
      <c r="T765" s="228"/>
      <c r="U765" s="228"/>
      <c r="V765" s="228"/>
      <c r="AA765" s="228"/>
      <c r="AB765" s="228"/>
      <c r="AC765" s="228"/>
      <c r="AH765" s="228"/>
      <c r="AI765" s="228"/>
      <c r="AJ765" s="228"/>
    </row>
    <row r="766" spans="6:36" ht="13.5" customHeight="1">
      <c r="F766" s="228"/>
      <c r="G766" s="228"/>
      <c r="H766" s="228"/>
      <c r="M766" s="228"/>
      <c r="N766" s="228"/>
      <c r="O766" s="228"/>
      <c r="T766" s="228"/>
      <c r="U766" s="228"/>
      <c r="V766" s="228"/>
      <c r="AA766" s="228"/>
      <c r="AB766" s="228"/>
      <c r="AC766" s="228"/>
      <c r="AH766" s="228"/>
      <c r="AI766" s="228"/>
      <c r="AJ766" s="228"/>
    </row>
    <row r="767" spans="6:36" ht="13.5" customHeight="1">
      <c r="F767" s="228"/>
      <c r="G767" s="228"/>
      <c r="H767" s="228"/>
      <c r="M767" s="228"/>
      <c r="N767" s="228"/>
      <c r="O767" s="228"/>
      <c r="T767" s="228"/>
      <c r="U767" s="228"/>
      <c r="V767" s="228"/>
      <c r="AA767" s="228"/>
      <c r="AB767" s="228"/>
      <c r="AC767" s="228"/>
      <c r="AH767" s="228"/>
      <c r="AI767" s="228"/>
      <c r="AJ767" s="228"/>
    </row>
    <row r="768" spans="6:36" ht="13.5" customHeight="1">
      <c r="F768" s="228"/>
      <c r="G768" s="228"/>
      <c r="H768" s="228"/>
      <c r="M768" s="228"/>
      <c r="N768" s="228"/>
      <c r="O768" s="228"/>
      <c r="T768" s="228"/>
      <c r="U768" s="228"/>
      <c r="V768" s="228"/>
      <c r="AA768" s="228"/>
      <c r="AB768" s="228"/>
      <c r="AC768" s="228"/>
      <c r="AH768" s="228"/>
      <c r="AI768" s="228"/>
      <c r="AJ768" s="228"/>
    </row>
    <row r="769" spans="6:36" ht="13.5" customHeight="1">
      <c r="F769" s="228"/>
      <c r="G769" s="228"/>
      <c r="H769" s="228"/>
      <c r="M769" s="228"/>
      <c r="N769" s="228"/>
      <c r="O769" s="228"/>
      <c r="T769" s="228"/>
      <c r="U769" s="228"/>
      <c r="V769" s="228"/>
      <c r="AA769" s="228"/>
      <c r="AB769" s="228"/>
      <c r="AC769" s="228"/>
      <c r="AH769" s="228"/>
      <c r="AI769" s="228"/>
      <c r="AJ769" s="228"/>
    </row>
    <row r="770" spans="6:36" ht="13.5" customHeight="1">
      <c r="F770" s="228"/>
      <c r="G770" s="228"/>
      <c r="H770" s="228"/>
      <c r="M770" s="228"/>
      <c r="N770" s="228"/>
      <c r="O770" s="228"/>
      <c r="T770" s="228"/>
      <c r="U770" s="228"/>
      <c r="V770" s="228"/>
      <c r="AA770" s="228"/>
      <c r="AB770" s="228"/>
      <c r="AC770" s="228"/>
      <c r="AH770" s="228"/>
      <c r="AI770" s="228"/>
      <c r="AJ770" s="228"/>
    </row>
    <row r="771" spans="6:36" ht="13.5" customHeight="1">
      <c r="F771" s="228"/>
      <c r="G771" s="228"/>
      <c r="H771" s="228"/>
      <c r="M771" s="228"/>
      <c r="N771" s="228"/>
      <c r="O771" s="228"/>
      <c r="T771" s="228"/>
      <c r="U771" s="228"/>
      <c r="V771" s="228"/>
      <c r="AA771" s="228"/>
      <c r="AB771" s="228"/>
      <c r="AC771" s="228"/>
      <c r="AH771" s="228"/>
      <c r="AI771" s="228"/>
      <c r="AJ771" s="228"/>
    </row>
    <row r="772" spans="6:36" ht="13.5" customHeight="1">
      <c r="F772" s="228"/>
      <c r="G772" s="228"/>
      <c r="H772" s="228"/>
      <c r="M772" s="228"/>
      <c r="N772" s="228"/>
      <c r="O772" s="228"/>
      <c r="T772" s="228"/>
      <c r="U772" s="228"/>
      <c r="V772" s="228"/>
      <c r="AA772" s="228"/>
      <c r="AB772" s="228"/>
      <c r="AC772" s="228"/>
      <c r="AH772" s="228"/>
      <c r="AI772" s="228"/>
      <c r="AJ772" s="228"/>
    </row>
    <row r="773" spans="6:36" ht="13.5" customHeight="1">
      <c r="F773" s="228"/>
      <c r="G773" s="228"/>
      <c r="H773" s="228"/>
      <c r="M773" s="228"/>
      <c r="N773" s="228"/>
      <c r="O773" s="228"/>
      <c r="T773" s="228"/>
      <c r="U773" s="228"/>
      <c r="V773" s="228"/>
      <c r="AA773" s="228"/>
      <c r="AB773" s="228"/>
      <c r="AC773" s="228"/>
      <c r="AH773" s="228"/>
      <c r="AI773" s="228"/>
      <c r="AJ773" s="228"/>
    </row>
    <row r="774" spans="6:36" ht="13.5" customHeight="1">
      <c r="F774" s="228"/>
      <c r="G774" s="228"/>
      <c r="H774" s="228"/>
      <c r="M774" s="228"/>
      <c r="N774" s="228"/>
      <c r="O774" s="228"/>
      <c r="T774" s="228"/>
      <c r="U774" s="228"/>
      <c r="V774" s="228"/>
      <c r="AA774" s="228"/>
      <c r="AB774" s="228"/>
      <c r="AC774" s="228"/>
      <c r="AH774" s="228"/>
      <c r="AI774" s="228"/>
      <c r="AJ774" s="228"/>
    </row>
    <row r="775" spans="6:36" ht="13.5" customHeight="1">
      <c r="F775" s="228"/>
      <c r="G775" s="228"/>
      <c r="H775" s="228"/>
      <c r="M775" s="228"/>
      <c r="N775" s="228"/>
      <c r="O775" s="228"/>
      <c r="T775" s="228"/>
      <c r="U775" s="228"/>
      <c r="V775" s="228"/>
      <c r="AA775" s="228"/>
      <c r="AB775" s="228"/>
      <c r="AC775" s="228"/>
      <c r="AH775" s="228"/>
      <c r="AI775" s="228"/>
      <c r="AJ775" s="228"/>
    </row>
    <row r="776" spans="6:36" ht="13.5" customHeight="1">
      <c r="F776" s="228"/>
      <c r="G776" s="228"/>
      <c r="H776" s="228"/>
      <c r="M776" s="228"/>
      <c r="N776" s="228"/>
      <c r="O776" s="228"/>
      <c r="T776" s="228"/>
      <c r="U776" s="228"/>
      <c r="V776" s="228"/>
      <c r="AA776" s="228"/>
      <c r="AB776" s="228"/>
      <c r="AC776" s="228"/>
      <c r="AH776" s="228"/>
      <c r="AI776" s="228"/>
      <c r="AJ776" s="228"/>
    </row>
    <row r="777" spans="6:36" ht="13.5" customHeight="1">
      <c r="F777" s="228"/>
      <c r="G777" s="228"/>
      <c r="H777" s="228"/>
      <c r="M777" s="228"/>
      <c r="N777" s="228"/>
      <c r="O777" s="228"/>
      <c r="T777" s="228"/>
      <c r="U777" s="228"/>
      <c r="V777" s="228"/>
      <c r="AA777" s="228"/>
      <c r="AB777" s="228"/>
      <c r="AC777" s="228"/>
      <c r="AH777" s="228"/>
      <c r="AI777" s="228"/>
      <c r="AJ777" s="228"/>
    </row>
    <row r="778" spans="6:36" ht="13.5" customHeight="1">
      <c r="F778" s="228"/>
      <c r="G778" s="228"/>
      <c r="H778" s="228"/>
      <c r="M778" s="228"/>
      <c r="N778" s="228"/>
      <c r="O778" s="228"/>
      <c r="T778" s="228"/>
      <c r="U778" s="228"/>
      <c r="V778" s="228"/>
      <c r="AA778" s="228"/>
      <c r="AB778" s="228"/>
      <c r="AC778" s="228"/>
      <c r="AH778" s="228"/>
      <c r="AI778" s="228"/>
      <c r="AJ778" s="228"/>
    </row>
    <row r="779" spans="6:36" ht="13.5" customHeight="1">
      <c r="F779" s="228"/>
      <c r="G779" s="228"/>
      <c r="H779" s="228"/>
      <c r="M779" s="228"/>
      <c r="N779" s="228"/>
      <c r="O779" s="228"/>
      <c r="T779" s="228"/>
      <c r="U779" s="228"/>
      <c r="V779" s="228"/>
      <c r="AA779" s="228"/>
      <c r="AB779" s="228"/>
      <c r="AC779" s="228"/>
      <c r="AH779" s="228"/>
      <c r="AI779" s="228"/>
      <c r="AJ779" s="228"/>
    </row>
    <row r="780" spans="6:36" ht="13.5" customHeight="1">
      <c r="F780" s="228"/>
      <c r="G780" s="228"/>
      <c r="H780" s="228"/>
      <c r="M780" s="228"/>
      <c r="N780" s="228"/>
      <c r="O780" s="228"/>
      <c r="T780" s="228"/>
      <c r="U780" s="228"/>
      <c r="V780" s="228"/>
      <c r="AA780" s="228"/>
      <c r="AB780" s="228"/>
      <c r="AC780" s="228"/>
      <c r="AH780" s="228"/>
      <c r="AI780" s="228"/>
      <c r="AJ780" s="228"/>
    </row>
    <row r="781" spans="6:36" ht="13.5" customHeight="1">
      <c r="F781" s="228"/>
      <c r="G781" s="228"/>
      <c r="H781" s="228"/>
      <c r="M781" s="228"/>
      <c r="N781" s="228"/>
      <c r="O781" s="228"/>
      <c r="T781" s="228"/>
      <c r="U781" s="228"/>
      <c r="V781" s="228"/>
      <c r="AA781" s="228"/>
      <c r="AB781" s="228"/>
      <c r="AC781" s="228"/>
      <c r="AH781" s="228"/>
      <c r="AI781" s="228"/>
      <c r="AJ781" s="228"/>
    </row>
    <row r="782" spans="6:36" ht="13.5" customHeight="1">
      <c r="F782" s="228"/>
      <c r="G782" s="228"/>
      <c r="H782" s="228"/>
      <c r="M782" s="228"/>
      <c r="N782" s="228"/>
      <c r="O782" s="228"/>
      <c r="T782" s="228"/>
      <c r="U782" s="228"/>
      <c r="V782" s="228"/>
      <c r="AA782" s="228"/>
      <c r="AB782" s="228"/>
      <c r="AC782" s="228"/>
      <c r="AH782" s="228"/>
      <c r="AI782" s="228"/>
      <c r="AJ782" s="228"/>
    </row>
    <row r="783" spans="6:36" ht="13.5" customHeight="1">
      <c r="F783" s="228"/>
      <c r="G783" s="228"/>
      <c r="H783" s="228"/>
      <c r="M783" s="228"/>
      <c r="N783" s="228"/>
      <c r="O783" s="228"/>
      <c r="T783" s="228"/>
      <c r="U783" s="228"/>
      <c r="V783" s="228"/>
      <c r="AA783" s="228"/>
      <c r="AB783" s="228"/>
      <c r="AC783" s="228"/>
      <c r="AH783" s="228"/>
      <c r="AI783" s="228"/>
      <c r="AJ783" s="228"/>
    </row>
    <row r="784" spans="6:36" ht="13.5" customHeight="1">
      <c r="F784" s="228"/>
      <c r="G784" s="228"/>
      <c r="H784" s="228"/>
      <c r="M784" s="228"/>
      <c r="N784" s="228"/>
      <c r="O784" s="228"/>
      <c r="T784" s="228"/>
      <c r="U784" s="228"/>
      <c r="V784" s="228"/>
      <c r="AA784" s="228"/>
      <c r="AB784" s="228"/>
      <c r="AC784" s="228"/>
      <c r="AH784" s="228"/>
      <c r="AI784" s="228"/>
      <c r="AJ784" s="228"/>
    </row>
    <row r="785" spans="6:36" ht="13.5" customHeight="1">
      <c r="F785" s="228"/>
      <c r="G785" s="228"/>
      <c r="H785" s="228"/>
      <c r="M785" s="228"/>
      <c r="N785" s="228"/>
      <c r="O785" s="228"/>
      <c r="T785" s="228"/>
      <c r="U785" s="228"/>
      <c r="V785" s="228"/>
      <c r="AA785" s="228"/>
      <c r="AB785" s="228"/>
      <c r="AC785" s="228"/>
      <c r="AH785" s="228"/>
      <c r="AI785" s="228"/>
      <c r="AJ785" s="228"/>
    </row>
    <row r="786" spans="6:36" ht="13.5" customHeight="1">
      <c r="F786" s="228"/>
      <c r="G786" s="228"/>
      <c r="H786" s="228"/>
      <c r="M786" s="228"/>
      <c r="N786" s="228"/>
      <c r="O786" s="228"/>
      <c r="T786" s="228"/>
      <c r="U786" s="228"/>
      <c r="V786" s="228"/>
      <c r="AA786" s="228"/>
      <c r="AB786" s="228"/>
      <c r="AC786" s="228"/>
      <c r="AH786" s="228"/>
      <c r="AI786" s="228"/>
      <c r="AJ786" s="228"/>
    </row>
    <row r="787" spans="6:36" ht="13.5" customHeight="1">
      <c r="F787" s="228"/>
      <c r="G787" s="228"/>
      <c r="H787" s="228"/>
      <c r="M787" s="228"/>
      <c r="N787" s="228"/>
      <c r="O787" s="228"/>
      <c r="T787" s="228"/>
      <c r="U787" s="228"/>
      <c r="V787" s="228"/>
      <c r="AA787" s="228"/>
      <c r="AB787" s="228"/>
      <c r="AC787" s="228"/>
      <c r="AH787" s="228"/>
      <c r="AI787" s="228"/>
      <c r="AJ787" s="228"/>
    </row>
    <row r="788" spans="6:36" ht="13.5" customHeight="1">
      <c r="F788" s="228"/>
      <c r="G788" s="228"/>
      <c r="H788" s="228"/>
      <c r="M788" s="228"/>
      <c r="N788" s="228"/>
      <c r="O788" s="228"/>
      <c r="T788" s="228"/>
      <c r="U788" s="228"/>
      <c r="V788" s="228"/>
      <c r="AA788" s="228"/>
      <c r="AB788" s="228"/>
      <c r="AC788" s="228"/>
      <c r="AH788" s="228"/>
      <c r="AI788" s="228"/>
      <c r="AJ788" s="228"/>
    </row>
    <row r="789" spans="6:36" ht="13.5" customHeight="1">
      <c r="F789" s="228"/>
      <c r="G789" s="228"/>
      <c r="H789" s="228"/>
      <c r="M789" s="228"/>
      <c r="N789" s="228"/>
      <c r="O789" s="228"/>
      <c r="T789" s="228"/>
      <c r="U789" s="228"/>
      <c r="V789" s="228"/>
      <c r="AA789" s="228"/>
      <c r="AB789" s="228"/>
      <c r="AC789" s="228"/>
      <c r="AH789" s="228"/>
      <c r="AI789" s="228"/>
      <c r="AJ789" s="228"/>
    </row>
    <row r="790" spans="6:36" ht="13.5" customHeight="1">
      <c r="F790" s="228"/>
      <c r="G790" s="228"/>
      <c r="H790" s="228"/>
      <c r="M790" s="228"/>
      <c r="N790" s="228"/>
      <c r="O790" s="228"/>
      <c r="T790" s="228"/>
      <c r="U790" s="228"/>
      <c r="V790" s="228"/>
      <c r="AA790" s="228"/>
      <c r="AB790" s="228"/>
      <c r="AC790" s="228"/>
      <c r="AH790" s="228"/>
      <c r="AI790" s="228"/>
      <c r="AJ790" s="228"/>
    </row>
    <row r="791" spans="6:36" ht="13.5" customHeight="1">
      <c r="F791" s="228"/>
      <c r="G791" s="228"/>
      <c r="H791" s="228"/>
      <c r="M791" s="228"/>
      <c r="N791" s="228"/>
      <c r="O791" s="228"/>
      <c r="T791" s="228"/>
      <c r="U791" s="228"/>
      <c r="V791" s="228"/>
      <c r="AA791" s="228"/>
      <c r="AB791" s="228"/>
      <c r="AC791" s="228"/>
      <c r="AH791" s="228"/>
      <c r="AI791" s="228"/>
      <c r="AJ791" s="228"/>
    </row>
    <row r="792" spans="6:36" ht="13.5" customHeight="1">
      <c r="F792" s="228"/>
      <c r="G792" s="228"/>
      <c r="H792" s="228"/>
      <c r="M792" s="228"/>
      <c r="N792" s="228"/>
      <c r="O792" s="228"/>
      <c r="T792" s="228"/>
      <c r="U792" s="228"/>
      <c r="V792" s="228"/>
      <c r="AA792" s="228"/>
      <c r="AB792" s="228"/>
      <c r="AC792" s="228"/>
      <c r="AH792" s="228"/>
      <c r="AI792" s="228"/>
      <c r="AJ792" s="228"/>
    </row>
    <row r="793" spans="6:36" ht="13.5" customHeight="1">
      <c r="F793" s="228"/>
      <c r="G793" s="228"/>
      <c r="H793" s="228"/>
      <c r="M793" s="228"/>
      <c r="N793" s="228"/>
      <c r="O793" s="228"/>
      <c r="T793" s="228"/>
      <c r="U793" s="228"/>
      <c r="V793" s="228"/>
      <c r="AA793" s="228"/>
      <c r="AB793" s="228"/>
      <c r="AC793" s="228"/>
      <c r="AH793" s="228"/>
      <c r="AI793" s="228"/>
      <c r="AJ793" s="228"/>
    </row>
    <row r="794" spans="6:36" ht="13.5" customHeight="1">
      <c r="F794" s="228"/>
      <c r="G794" s="228"/>
      <c r="H794" s="228"/>
      <c r="M794" s="228"/>
      <c r="N794" s="228"/>
      <c r="O794" s="228"/>
      <c r="T794" s="228"/>
      <c r="U794" s="228"/>
      <c r="V794" s="228"/>
      <c r="AA794" s="228"/>
      <c r="AB794" s="228"/>
      <c r="AC794" s="228"/>
      <c r="AH794" s="228"/>
      <c r="AI794" s="228"/>
      <c r="AJ794" s="228"/>
    </row>
    <row r="795" spans="6:36" ht="13.5" customHeight="1">
      <c r="F795" s="228"/>
      <c r="G795" s="228"/>
      <c r="H795" s="228"/>
      <c r="M795" s="228"/>
      <c r="N795" s="228"/>
      <c r="O795" s="228"/>
      <c r="T795" s="228"/>
      <c r="U795" s="228"/>
      <c r="V795" s="228"/>
      <c r="AA795" s="228"/>
      <c r="AB795" s="228"/>
      <c r="AC795" s="228"/>
      <c r="AH795" s="228"/>
      <c r="AI795" s="228"/>
      <c r="AJ795" s="228"/>
    </row>
    <row r="796" spans="6:36" ht="13.5" customHeight="1">
      <c r="F796" s="228"/>
      <c r="G796" s="228"/>
      <c r="H796" s="228"/>
      <c r="M796" s="228"/>
      <c r="N796" s="228"/>
      <c r="O796" s="228"/>
      <c r="T796" s="228"/>
      <c r="U796" s="228"/>
      <c r="V796" s="228"/>
      <c r="AA796" s="228"/>
      <c r="AB796" s="228"/>
      <c r="AC796" s="228"/>
      <c r="AH796" s="228"/>
      <c r="AI796" s="228"/>
      <c r="AJ796" s="228"/>
    </row>
    <row r="797" spans="6:36" ht="13.5" customHeight="1">
      <c r="F797" s="228"/>
      <c r="G797" s="228"/>
      <c r="H797" s="228"/>
      <c r="M797" s="228"/>
      <c r="N797" s="228"/>
      <c r="O797" s="228"/>
      <c r="T797" s="228"/>
      <c r="U797" s="228"/>
      <c r="V797" s="228"/>
      <c r="AA797" s="228"/>
      <c r="AB797" s="228"/>
      <c r="AC797" s="228"/>
      <c r="AH797" s="228"/>
      <c r="AI797" s="228"/>
      <c r="AJ797" s="228"/>
    </row>
    <row r="798" spans="6:36" ht="13.5" customHeight="1">
      <c r="F798" s="228"/>
      <c r="G798" s="228"/>
      <c r="H798" s="228"/>
      <c r="M798" s="228"/>
      <c r="N798" s="228"/>
      <c r="O798" s="228"/>
      <c r="T798" s="228"/>
      <c r="U798" s="228"/>
      <c r="V798" s="228"/>
      <c r="AA798" s="228"/>
      <c r="AB798" s="228"/>
      <c r="AC798" s="228"/>
      <c r="AH798" s="228"/>
      <c r="AI798" s="228"/>
      <c r="AJ798" s="228"/>
    </row>
    <row r="799" spans="6:36" ht="13.5" customHeight="1">
      <c r="F799" s="228"/>
      <c r="G799" s="228"/>
      <c r="H799" s="228"/>
      <c r="M799" s="228"/>
      <c r="N799" s="228"/>
      <c r="O799" s="228"/>
      <c r="T799" s="228"/>
      <c r="U799" s="228"/>
      <c r="V799" s="228"/>
      <c r="AA799" s="228"/>
      <c r="AB799" s="228"/>
      <c r="AC799" s="228"/>
      <c r="AH799" s="228"/>
      <c r="AI799" s="228"/>
      <c r="AJ799" s="228"/>
    </row>
    <row r="800" spans="6:36" ht="13.5" customHeight="1">
      <c r="F800" s="228"/>
      <c r="G800" s="228"/>
      <c r="H800" s="228"/>
      <c r="M800" s="228"/>
      <c r="N800" s="228"/>
      <c r="O800" s="228"/>
      <c r="T800" s="228"/>
      <c r="U800" s="228"/>
      <c r="V800" s="228"/>
      <c r="AA800" s="228"/>
      <c r="AB800" s="228"/>
      <c r="AC800" s="228"/>
      <c r="AH800" s="228"/>
      <c r="AI800" s="228"/>
      <c r="AJ800" s="228"/>
    </row>
    <row r="801" spans="6:36" ht="13.5" customHeight="1">
      <c r="F801" s="228"/>
      <c r="G801" s="228"/>
      <c r="H801" s="228"/>
      <c r="M801" s="228"/>
      <c r="N801" s="228"/>
      <c r="O801" s="228"/>
      <c r="T801" s="228"/>
      <c r="U801" s="228"/>
      <c r="V801" s="228"/>
      <c r="AA801" s="228"/>
      <c r="AB801" s="228"/>
      <c r="AC801" s="228"/>
      <c r="AH801" s="228"/>
      <c r="AI801" s="228"/>
      <c r="AJ801" s="228"/>
    </row>
    <row r="802" spans="6:36" ht="13.5" customHeight="1">
      <c r="F802" s="228"/>
      <c r="G802" s="228"/>
      <c r="H802" s="228"/>
      <c r="M802" s="228"/>
      <c r="N802" s="228"/>
      <c r="O802" s="228"/>
      <c r="T802" s="228"/>
      <c r="U802" s="228"/>
      <c r="V802" s="228"/>
      <c r="AA802" s="228"/>
      <c r="AB802" s="228"/>
      <c r="AC802" s="228"/>
      <c r="AH802" s="228"/>
      <c r="AI802" s="228"/>
      <c r="AJ802" s="228"/>
    </row>
    <row r="803" spans="6:36" ht="13.5" customHeight="1">
      <c r="F803" s="228"/>
      <c r="G803" s="228"/>
      <c r="H803" s="228"/>
      <c r="M803" s="228"/>
      <c r="N803" s="228"/>
      <c r="O803" s="228"/>
      <c r="T803" s="228"/>
      <c r="U803" s="228"/>
      <c r="V803" s="228"/>
      <c r="AA803" s="228"/>
      <c r="AB803" s="228"/>
      <c r="AC803" s="228"/>
      <c r="AH803" s="228"/>
      <c r="AI803" s="228"/>
      <c r="AJ803" s="228"/>
    </row>
    <row r="804" spans="6:36" ht="13.5" customHeight="1">
      <c r="F804" s="228"/>
      <c r="G804" s="228"/>
      <c r="H804" s="228"/>
      <c r="M804" s="228"/>
      <c r="N804" s="228"/>
      <c r="O804" s="228"/>
      <c r="T804" s="228"/>
      <c r="U804" s="228"/>
      <c r="V804" s="228"/>
      <c r="AA804" s="228"/>
      <c r="AB804" s="228"/>
      <c r="AC804" s="228"/>
      <c r="AH804" s="228"/>
      <c r="AI804" s="228"/>
      <c r="AJ804" s="228"/>
    </row>
    <row r="805" spans="6:36" ht="13.5" customHeight="1">
      <c r="F805" s="228"/>
      <c r="G805" s="228"/>
      <c r="H805" s="228"/>
      <c r="M805" s="228"/>
      <c r="N805" s="228"/>
      <c r="O805" s="228"/>
      <c r="T805" s="228"/>
      <c r="U805" s="228"/>
      <c r="V805" s="228"/>
      <c r="AA805" s="228"/>
      <c r="AB805" s="228"/>
      <c r="AC805" s="228"/>
      <c r="AH805" s="228"/>
      <c r="AI805" s="228"/>
      <c r="AJ805" s="228"/>
    </row>
    <row r="806" spans="6:36" ht="13.5" customHeight="1">
      <c r="F806" s="228"/>
      <c r="G806" s="228"/>
      <c r="H806" s="228"/>
      <c r="M806" s="228"/>
      <c r="N806" s="228"/>
      <c r="O806" s="228"/>
      <c r="T806" s="228"/>
      <c r="U806" s="228"/>
      <c r="V806" s="228"/>
      <c r="AA806" s="228"/>
      <c r="AB806" s="228"/>
      <c r="AC806" s="228"/>
      <c r="AH806" s="228"/>
      <c r="AI806" s="228"/>
      <c r="AJ806" s="228"/>
    </row>
    <row r="807" spans="6:36" ht="13.5" customHeight="1">
      <c r="F807" s="228"/>
      <c r="G807" s="228"/>
      <c r="H807" s="228"/>
      <c r="M807" s="228"/>
      <c r="N807" s="228"/>
      <c r="O807" s="228"/>
      <c r="T807" s="228"/>
      <c r="U807" s="228"/>
      <c r="V807" s="228"/>
      <c r="AA807" s="228"/>
      <c r="AB807" s="228"/>
      <c r="AC807" s="228"/>
      <c r="AH807" s="228"/>
      <c r="AI807" s="228"/>
      <c r="AJ807" s="228"/>
    </row>
    <row r="808" spans="6:36" ht="13.5" customHeight="1">
      <c r="F808" s="228"/>
      <c r="G808" s="228"/>
      <c r="H808" s="228"/>
      <c r="M808" s="228"/>
      <c r="N808" s="228"/>
      <c r="O808" s="228"/>
      <c r="T808" s="228"/>
      <c r="U808" s="228"/>
      <c r="V808" s="228"/>
      <c r="AA808" s="228"/>
      <c r="AB808" s="228"/>
      <c r="AC808" s="228"/>
      <c r="AH808" s="228"/>
      <c r="AI808" s="228"/>
      <c r="AJ808" s="228"/>
    </row>
    <row r="809" spans="6:36" ht="13.5" customHeight="1">
      <c r="F809" s="228"/>
      <c r="G809" s="228"/>
      <c r="H809" s="228"/>
      <c r="M809" s="228"/>
      <c r="N809" s="228"/>
      <c r="O809" s="228"/>
      <c r="T809" s="228"/>
      <c r="U809" s="228"/>
      <c r="V809" s="228"/>
      <c r="AA809" s="228"/>
      <c r="AB809" s="228"/>
      <c r="AC809" s="228"/>
      <c r="AH809" s="228"/>
      <c r="AI809" s="228"/>
      <c r="AJ809" s="228"/>
    </row>
    <row r="810" spans="6:36" ht="13.5" customHeight="1">
      <c r="F810" s="228"/>
      <c r="G810" s="228"/>
      <c r="H810" s="228"/>
      <c r="M810" s="228"/>
      <c r="N810" s="228"/>
      <c r="O810" s="228"/>
      <c r="T810" s="228"/>
      <c r="U810" s="228"/>
      <c r="V810" s="228"/>
      <c r="AA810" s="228"/>
      <c r="AB810" s="228"/>
      <c r="AC810" s="228"/>
      <c r="AH810" s="228"/>
      <c r="AI810" s="228"/>
      <c r="AJ810" s="228"/>
    </row>
    <row r="811" spans="6:36" ht="13.5" customHeight="1">
      <c r="F811" s="228"/>
      <c r="G811" s="228"/>
      <c r="H811" s="228"/>
      <c r="M811" s="228"/>
      <c r="N811" s="228"/>
      <c r="O811" s="228"/>
      <c r="T811" s="228"/>
      <c r="U811" s="228"/>
      <c r="V811" s="228"/>
      <c r="AA811" s="228"/>
      <c r="AB811" s="228"/>
      <c r="AC811" s="228"/>
      <c r="AH811" s="228"/>
      <c r="AI811" s="228"/>
      <c r="AJ811" s="228"/>
    </row>
    <row r="812" spans="6:36" ht="13.5" customHeight="1">
      <c r="F812" s="228"/>
      <c r="G812" s="228"/>
      <c r="H812" s="228"/>
      <c r="M812" s="228"/>
      <c r="N812" s="228"/>
      <c r="O812" s="228"/>
      <c r="T812" s="228"/>
      <c r="U812" s="228"/>
      <c r="V812" s="228"/>
      <c r="AA812" s="228"/>
      <c r="AB812" s="228"/>
      <c r="AC812" s="228"/>
      <c r="AH812" s="228"/>
      <c r="AI812" s="228"/>
      <c r="AJ812" s="228"/>
    </row>
    <row r="813" spans="6:36" ht="13.5" customHeight="1">
      <c r="F813" s="228"/>
      <c r="G813" s="228"/>
      <c r="H813" s="228"/>
      <c r="M813" s="228"/>
      <c r="N813" s="228"/>
      <c r="O813" s="228"/>
      <c r="T813" s="228"/>
      <c r="U813" s="228"/>
      <c r="V813" s="228"/>
      <c r="AA813" s="228"/>
      <c r="AB813" s="228"/>
      <c r="AC813" s="228"/>
      <c r="AH813" s="228"/>
      <c r="AI813" s="228"/>
      <c r="AJ813" s="228"/>
    </row>
    <row r="814" spans="6:36" ht="13.5" customHeight="1">
      <c r="F814" s="228"/>
      <c r="G814" s="228"/>
      <c r="H814" s="228"/>
      <c r="M814" s="228"/>
      <c r="N814" s="228"/>
      <c r="O814" s="228"/>
      <c r="T814" s="228"/>
      <c r="U814" s="228"/>
      <c r="V814" s="228"/>
      <c r="AA814" s="228"/>
      <c r="AB814" s="228"/>
      <c r="AC814" s="228"/>
      <c r="AH814" s="228"/>
      <c r="AI814" s="228"/>
      <c r="AJ814" s="228"/>
    </row>
    <row r="815" spans="6:36" ht="13.5" customHeight="1">
      <c r="F815" s="228"/>
      <c r="G815" s="228"/>
      <c r="H815" s="228"/>
      <c r="M815" s="228"/>
      <c r="N815" s="228"/>
      <c r="O815" s="228"/>
      <c r="T815" s="228"/>
      <c r="U815" s="228"/>
      <c r="V815" s="228"/>
      <c r="AA815" s="228"/>
      <c r="AB815" s="228"/>
      <c r="AC815" s="228"/>
      <c r="AH815" s="228"/>
      <c r="AI815" s="228"/>
      <c r="AJ815" s="228"/>
    </row>
    <row r="816" spans="6:36" ht="13.5" customHeight="1">
      <c r="F816" s="228"/>
      <c r="G816" s="228"/>
      <c r="H816" s="228"/>
      <c r="M816" s="228"/>
      <c r="N816" s="228"/>
      <c r="O816" s="228"/>
      <c r="T816" s="228"/>
      <c r="U816" s="228"/>
      <c r="V816" s="228"/>
      <c r="AA816" s="228"/>
      <c r="AB816" s="228"/>
      <c r="AC816" s="228"/>
      <c r="AH816" s="228"/>
      <c r="AI816" s="228"/>
      <c r="AJ816" s="228"/>
    </row>
    <row r="817" spans="6:36" ht="13.5" customHeight="1">
      <c r="F817" s="228"/>
      <c r="G817" s="228"/>
      <c r="H817" s="228"/>
      <c r="M817" s="228"/>
      <c r="N817" s="228"/>
      <c r="O817" s="228"/>
      <c r="T817" s="228"/>
      <c r="U817" s="228"/>
      <c r="V817" s="228"/>
      <c r="AA817" s="228"/>
      <c r="AB817" s="228"/>
      <c r="AC817" s="228"/>
      <c r="AH817" s="228"/>
      <c r="AI817" s="228"/>
      <c r="AJ817" s="228"/>
    </row>
    <row r="818" spans="6:36" ht="13.5" customHeight="1">
      <c r="F818" s="228"/>
      <c r="G818" s="228"/>
      <c r="H818" s="228"/>
      <c r="M818" s="228"/>
      <c r="N818" s="228"/>
      <c r="O818" s="228"/>
      <c r="T818" s="228"/>
      <c r="U818" s="228"/>
      <c r="V818" s="228"/>
      <c r="AA818" s="228"/>
      <c r="AB818" s="228"/>
      <c r="AC818" s="228"/>
      <c r="AH818" s="228"/>
      <c r="AI818" s="228"/>
      <c r="AJ818" s="228"/>
    </row>
    <row r="819" spans="6:36" ht="13.5" customHeight="1">
      <c r="F819" s="228"/>
      <c r="G819" s="228"/>
      <c r="H819" s="228"/>
      <c r="M819" s="228"/>
      <c r="N819" s="228"/>
      <c r="O819" s="228"/>
      <c r="T819" s="228"/>
      <c r="U819" s="228"/>
      <c r="V819" s="228"/>
      <c r="AA819" s="228"/>
      <c r="AB819" s="228"/>
      <c r="AC819" s="228"/>
      <c r="AH819" s="228"/>
      <c r="AI819" s="228"/>
      <c r="AJ819" s="228"/>
    </row>
    <row r="820" spans="6:36" ht="13.5" customHeight="1">
      <c r="F820" s="228"/>
      <c r="G820" s="228"/>
      <c r="H820" s="228"/>
      <c r="M820" s="228"/>
      <c r="N820" s="228"/>
      <c r="O820" s="228"/>
      <c r="T820" s="228"/>
      <c r="U820" s="228"/>
      <c r="V820" s="228"/>
      <c r="AA820" s="228"/>
      <c r="AB820" s="228"/>
      <c r="AC820" s="228"/>
      <c r="AH820" s="228"/>
      <c r="AI820" s="228"/>
      <c r="AJ820" s="228"/>
    </row>
    <row r="821" spans="6:36" ht="13.5" customHeight="1">
      <c r="F821" s="228"/>
      <c r="G821" s="228"/>
      <c r="H821" s="228"/>
      <c r="M821" s="228"/>
      <c r="N821" s="228"/>
      <c r="O821" s="228"/>
      <c r="T821" s="228"/>
      <c r="U821" s="228"/>
      <c r="V821" s="228"/>
      <c r="AA821" s="228"/>
      <c r="AB821" s="228"/>
      <c r="AC821" s="228"/>
      <c r="AH821" s="228"/>
      <c r="AI821" s="228"/>
      <c r="AJ821" s="228"/>
    </row>
    <row r="822" spans="6:36" ht="13.5" customHeight="1">
      <c r="F822" s="228"/>
      <c r="G822" s="228"/>
      <c r="H822" s="228"/>
      <c r="M822" s="228"/>
      <c r="N822" s="228"/>
      <c r="O822" s="228"/>
      <c r="T822" s="228"/>
      <c r="U822" s="228"/>
      <c r="V822" s="228"/>
      <c r="AA822" s="228"/>
      <c r="AB822" s="228"/>
      <c r="AC822" s="228"/>
      <c r="AH822" s="228"/>
      <c r="AI822" s="228"/>
      <c r="AJ822" s="228"/>
    </row>
    <row r="823" spans="6:36" ht="13.5" customHeight="1">
      <c r="F823" s="228"/>
      <c r="G823" s="228"/>
      <c r="H823" s="228"/>
      <c r="M823" s="228"/>
      <c r="N823" s="228"/>
      <c r="O823" s="228"/>
      <c r="T823" s="228"/>
      <c r="U823" s="228"/>
      <c r="V823" s="228"/>
      <c r="AA823" s="228"/>
      <c r="AB823" s="228"/>
      <c r="AC823" s="228"/>
      <c r="AH823" s="228"/>
      <c r="AI823" s="228"/>
      <c r="AJ823" s="228"/>
    </row>
    <row r="824" spans="6:36" ht="13.5" customHeight="1">
      <c r="F824" s="228"/>
      <c r="G824" s="228"/>
      <c r="H824" s="228"/>
      <c r="M824" s="228"/>
      <c r="N824" s="228"/>
      <c r="O824" s="228"/>
      <c r="T824" s="228"/>
      <c r="U824" s="228"/>
      <c r="V824" s="228"/>
      <c r="AA824" s="228"/>
      <c r="AB824" s="228"/>
      <c r="AC824" s="228"/>
      <c r="AH824" s="228"/>
      <c r="AI824" s="228"/>
      <c r="AJ824" s="228"/>
    </row>
    <row r="825" spans="6:36" ht="13.5" customHeight="1">
      <c r="F825" s="228"/>
      <c r="G825" s="228"/>
      <c r="H825" s="228"/>
      <c r="M825" s="228"/>
      <c r="N825" s="228"/>
      <c r="O825" s="228"/>
      <c r="T825" s="228"/>
      <c r="U825" s="228"/>
      <c r="V825" s="228"/>
      <c r="AA825" s="228"/>
      <c r="AB825" s="228"/>
      <c r="AC825" s="228"/>
      <c r="AH825" s="228"/>
      <c r="AI825" s="228"/>
      <c r="AJ825" s="228"/>
    </row>
    <row r="826" spans="6:36" ht="13.5" customHeight="1">
      <c r="F826" s="228"/>
      <c r="G826" s="228"/>
      <c r="H826" s="228"/>
      <c r="M826" s="228"/>
      <c r="N826" s="228"/>
      <c r="O826" s="228"/>
      <c r="T826" s="228"/>
      <c r="U826" s="228"/>
      <c r="V826" s="228"/>
      <c r="AA826" s="228"/>
      <c r="AB826" s="228"/>
      <c r="AC826" s="228"/>
      <c r="AH826" s="228"/>
      <c r="AI826" s="228"/>
      <c r="AJ826" s="228"/>
    </row>
    <row r="827" spans="6:36" ht="13.5" customHeight="1">
      <c r="F827" s="228"/>
      <c r="G827" s="228"/>
      <c r="H827" s="228"/>
      <c r="M827" s="228"/>
      <c r="N827" s="228"/>
      <c r="O827" s="228"/>
      <c r="T827" s="228"/>
      <c r="U827" s="228"/>
      <c r="V827" s="228"/>
      <c r="AA827" s="228"/>
      <c r="AB827" s="228"/>
      <c r="AC827" s="228"/>
      <c r="AH827" s="228"/>
      <c r="AI827" s="228"/>
      <c r="AJ827" s="228"/>
    </row>
    <row r="828" spans="6:36" ht="13.5" customHeight="1">
      <c r="F828" s="228"/>
      <c r="G828" s="228"/>
      <c r="H828" s="228"/>
      <c r="M828" s="228"/>
      <c r="N828" s="228"/>
      <c r="O828" s="228"/>
      <c r="T828" s="228"/>
      <c r="U828" s="228"/>
      <c r="V828" s="228"/>
      <c r="AA828" s="228"/>
      <c r="AB828" s="228"/>
      <c r="AC828" s="228"/>
      <c r="AH828" s="228"/>
      <c r="AI828" s="228"/>
      <c r="AJ828" s="228"/>
    </row>
    <row r="829" spans="6:36" ht="13.5" customHeight="1">
      <c r="F829" s="228"/>
      <c r="G829" s="228"/>
      <c r="H829" s="228"/>
      <c r="M829" s="228"/>
      <c r="N829" s="228"/>
      <c r="O829" s="228"/>
      <c r="T829" s="228"/>
      <c r="U829" s="228"/>
      <c r="V829" s="228"/>
      <c r="AA829" s="228"/>
      <c r="AB829" s="228"/>
      <c r="AC829" s="228"/>
      <c r="AH829" s="228"/>
      <c r="AI829" s="228"/>
      <c r="AJ829" s="228"/>
    </row>
    <row r="830" spans="6:36" ht="13.5" customHeight="1">
      <c r="F830" s="228"/>
      <c r="G830" s="228"/>
      <c r="H830" s="228"/>
      <c r="M830" s="228"/>
      <c r="N830" s="228"/>
      <c r="O830" s="228"/>
      <c r="T830" s="228"/>
      <c r="U830" s="228"/>
      <c r="V830" s="228"/>
      <c r="AA830" s="228"/>
      <c r="AB830" s="228"/>
      <c r="AC830" s="228"/>
      <c r="AH830" s="228"/>
      <c r="AI830" s="228"/>
      <c r="AJ830" s="228"/>
    </row>
    <row r="831" spans="6:36" ht="13.5" customHeight="1">
      <c r="F831" s="228"/>
      <c r="G831" s="228"/>
      <c r="H831" s="228"/>
      <c r="M831" s="228"/>
      <c r="N831" s="228"/>
      <c r="O831" s="228"/>
      <c r="T831" s="228"/>
      <c r="U831" s="228"/>
      <c r="V831" s="228"/>
      <c r="AA831" s="228"/>
      <c r="AB831" s="228"/>
      <c r="AC831" s="228"/>
      <c r="AH831" s="228"/>
      <c r="AI831" s="228"/>
      <c r="AJ831" s="228"/>
    </row>
    <row r="832" spans="6:36" ht="13.5" customHeight="1">
      <c r="F832" s="228"/>
      <c r="G832" s="228"/>
      <c r="H832" s="228"/>
      <c r="M832" s="228"/>
      <c r="N832" s="228"/>
      <c r="O832" s="228"/>
      <c r="T832" s="228"/>
      <c r="U832" s="228"/>
      <c r="V832" s="228"/>
      <c r="AA832" s="228"/>
      <c r="AB832" s="228"/>
      <c r="AC832" s="228"/>
      <c r="AH832" s="228"/>
      <c r="AI832" s="228"/>
      <c r="AJ832" s="228"/>
    </row>
    <row r="833" spans="6:36" ht="13.5" customHeight="1">
      <c r="F833" s="228"/>
      <c r="G833" s="228"/>
      <c r="H833" s="228"/>
      <c r="M833" s="228"/>
      <c r="N833" s="228"/>
      <c r="O833" s="228"/>
      <c r="T833" s="228"/>
      <c r="U833" s="228"/>
      <c r="V833" s="228"/>
      <c r="AA833" s="228"/>
      <c r="AB833" s="228"/>
      <c r="AC833" s="228"/>
      <c r="AH833" s="228"/>
      <c r="AI833" s="228"/>
      <c r="AJ833" s="228"/>
    </row>
    <row r="834" spans="6:36" ht="13.5" customHeight="1">
      <c r="F834" s="228"/>
      <c r="G834" s="228"/>
      <c r="H834" s="228"/>
      <c r="M834" s="228"/>
      <c r="N834" s="228"/>
      <c r="O834" s="228"/>
      <c r="T834" s="228"/>
      <c r="U834" s="228"/>
      <c r="V834" s="228"/>
      <c r="AA834" s="228"/>
      <c r="AB834" s="228"/>
      <c r="AC834" s="228"/>
      <c r="AH834" s="228"/>
      <c r="AI834" s="228"/>
      <c r="AJ834" s="228"/>
    </row>
    <row r="835" spans="6:36" ht="13.5" customHeight="1">
      <c r="F835" s="228"/>
      <c r="G835" s="228"/>
      <c r="H835" s="228"/>
      <c r="M835" s="228"/>
      <c r="N835" s="228"/>
      <c r="O835" s="228"/>
      <c r="T835" s="228"/>
      <c r="U835" s="228"/>
      <c r="V835" s="228"/>
      <c r="AA835" s="228"/>
      <c r="AB835" s="228"/>
      <c r="AC835" s="228"/>
      <c r="AH835" s="228"/>
      <c r="AI835" s="228"/>
      <c r="AJ835" s="228"/>
    </row>
    <row r="836" spans="6:36" ht="13.5" customHeight="1">
      <c r="F836" s="228"/>
      <c r="G836" s="228"/>
      <c r="H836" s="228"/>
      <c r="M836" s="228"/>
      <c r="N836" s="228"/>
      <c r="O836" s="228"/>
      <c r="T836" s="228"/>
      <c r="U836" s="228"/>
      <c r="V836" s="228"/>
      <c r="AA836" s="228"/>
      <c r="AB836" s="228"/>
      <c r="AC836" s="228"/>
      <c r="AH836" s="228"/>
      <c r="AI836" s="228"/>
      <c r="AJ836" s="228"/>
    </row>
    <row r="837" spans="6:36" ht="13.5" customHeight="1">
      <c r="F837" s="228"/>
      <c r="G837" s="228"/>
      <c r="H837" s="228"/>
      <c r="M837" s="228"/>
      <c r="N837" s="228"/>
      <c r="O837" s="228"/>
      <c r="T837" s="228"/>
      <c r="U837" s="228"/>
      <c r="V837" s="228"/>
      <c r="AA837" s="228"/>
      <c r="AB837" s="228"/>
      <c r="AC837" s="228"/>
      <c r="AH837" s="228"/>
      <c r="AI837" s="228"/>
      <c r="AJ837" s="228"/>
    </row>
    <row r="838" spans="6:36" ht="13.5" customHeight="1">
      <c r="F838" s="228"/>
      <c r="G838" s="228"/>
      <c r="H838" s="228"/>
      <c r="M838" s="228"/>
      <c r="N838" s="228"/>
      <c r="O838" s="228"/>
      <c r="T838" s="228"/>
      <c r="U838" s="228"/>
      <c r="V838" s="228"/>
      <c r="AA838" s="228"/>
      <c r="AB838" s="228"/>
      <c r="AC838" s="228"/>
      <c r="AH838" s="228"/>
      <c r="AI838" s="228"/>
      <c r="AJ838" s="228"/>
    </row>
    <row r="839" spans="6:36" ht="13.5" customHeight="1">
      <c r="F839" s="228"/>
      <c r="G839" s="228"/>
      <c r="H839" s="228"/>
      <c r="M839" s="228"/>
      <c r="N839" s="228"/>
      <c r="O839" s="228"/>
      <c r="T839" s="228"/>
      <c r="U839" s="228"/>
      <c r="V839" s="228"/>
      <c r="AA839" s="228"/>
      <c r="AB839" s="228"/>
      <c r="AC839" s="228"/>
      <c r="AH839" s="228"/>
      <c r="AI839" s="228"/>
      <c r="AJ839" s="228"/>
    </row>
    <row r="840" spans="6:36" ht="13.5" customHeight="1">
      <c r="F840" s="228"/>
      <c r="G840" s="228"/>
      <c r="H840" s="228"/>
      <c r="M840" s="228"/>
      <c r="N840" s="228"/>
      <c r="O840" s="228"/>
      <c r="T840" s="228"/>
      <c r="U840" s="228"/>
      <c r="V840" s="228"/>
      <c r="AA840" s="228"/>
      <c r="AB840" s="228"/>
      <c r="AC840" s="228"/>
      <c r="AH840" s="228"/>
      <c r="AI840" s="228"/>
      <c r="AJ840" s="228"/>
    </row>
    <row r="841" spans="6:36" ht="13.5" customHeight="1">
      <c r="F841" s="228"/>
      <c r="G841" s="228"/>
      <c r="H841" s="228"/>
      <c r="M841" s="228"/>
      <c r="N841" s="228"/>
      <c r="O841" s="228"/>
      <c r="T841" s="228"/>
      <c r="U841" s="228"/>
      <c r="V841" s="228"/>
      <c r="AA841" s="228"/>
      <c r="AB841" s="228"/>
      <c r="AC841" s="228"/>
      <c r="AH841" s="228"/>
      <c r="AI841" s="228"/>
      <c r="AJ841" s="228"/>
    </row>
    <row r="842" spans="6:36" ht="13.5" customHeight="1">
      <c r="F842" s="228"/>
      <c r="G842" s="228"/>
      <c r="H842" s="228"/>
      <c r="M842" s="228"/>
      <c r="N842" s="228"/>
      <c r="O842" s="228"/>
      <c r="T842" s="228"/>
      <c r="U842" s="228"/>
      <c r="V842" s="228"/>
      <c r="AA842" s="228"/>
      <c r="AB842" s="228"/>
      <c r="AC842" s="228"/>
      <c r="AH842" s="228"/>
      <c r="AI842" s="228"/>
      <c r="AJ842" s="228"/>
    </row>
    <row r="843" spans="6:36" ht="13.5" customHeight="1">
      <c r="F843" s="228"/>
      <c r="G843" s="228"/>
      <c r="H843" s="228"/>
      <c r="M843" s="228"/>
      <c r="N843" s="228"/>
      <c r="O843" s="228"/>
      <c r="T843" s="228"/>
      <c r="U843" s="228"/>
      <c r="V843" s="228"/>
      <c r="AA843" s="228"/>
      <c r="AB843" s="228"/>
      <c r="AC843" s="228"/>
      <c r="AH843" s="228"/>
      <c r="AI843" s="228"/>
      <c r="AJ843" s="228"/>
    </row>
    <row r="844" spans="6:36" ht="13.5" customHeight="1">
      <c r="F844" s="228"/>
      <c r="G844" s="228"/>
      <c r="H844" s="228"/>
      <c r="M844" s="228"/>
      <c r="N844" s="228"/>
      <c r="O844" s="228"/>
      <c r="T844" s="228"/>
      <c r="U844" s="228"/>
      <c r="V844" s="228"/>
      <c r="AA844" s="228"/>
      <c r="AB844" s="228"/>
      <c r="AC844" s="228"/>
      <c r="AH844" s="228"/>
      <c r="AI844" s="228"/>
      <c r="AJ844" s="228"/>
    </row>
    <row r="845" spans="6:36" ht="13.5" customHeight="1">
      <c r="F845" s="228"/>
      <c r="G845" s="228"/>
      <c r="H845" s="228"/>
      <c r="M845" s="228"/>
      <c r="N845" s="228"/>
      <c r="O845" s="228"/>
      <c r="T845" s="228"/>
      <c r="U845" s="228"/>
      <c r="V845" s="228"/>
      <c r="AA845" s="228"/>
      <c r="AB845" s="228"/>
      <c r="AC845" s="228"/>
      <c r="AH845" s="228"/>
      <c r="AI845" s="228"/>
      <c r="AJ845" s="228"/>
    </row>
    <row r="846" spans="6:36" ht="13.5" customHeight="1">
      <c r="F846" s="228"/>
      <c r="G846" s="228"/>
      <c r="H846" s="228"/>
      <c r="M846" s="228"/>
      <c r="N846" s="228"/>
      <c r="O846" s="228"/>
      <c r="T846" s="228"/>
      <c r="U846" s="228"/>
      <c r="V846" s="228"/>
      <c r="AA846" s="228"/>
      <c r="AB846" s="228"/>
      <c r="AC846" s="228"/>
      <c r="AH846" s="228"/>
      <c r="AI846" s="228"/>
      <c r="AJ846" s="228"/>
    </row>
    <row r="847" spans="6:36" ht="13.5" customHeight="1">
      <c r="F847" s="228"/>
      <c r="G847" s="228"/>
      <c r="H847" s="228"/>
      <c r="M847" s="228"/>
      <c r="N847" s="228"/>
      <c r="O847" s="228"/>
      <c r="T847" s="228"/>
      <c r="U847" s="228"/>
      <c r="V847" s="228"/>
      <c r="AA847" s="228"/>
      <c r="AB847" s="228"/>
      <c r="AC847" s="228"/>
      <c r="AH847" s="228"/>
      <c r="AI847" s="228"/>
      <c r="AJ847" s="228"/>
    </row>
    <row r="848" spans="6:36" ht="13.5" customHeight="1">
      <c r="F848" s="228"/>
      <c r="G848" s="228"/>
      <c r="H848" s="228"/>
      <c r="M848" s="228"/>
      <c r="N848" s="228"/>
      <c r="O848" s="228"/>
      <c r="T848" s="228"/>
      <c r="U848" s="228"/>
      <c r="V848" s="228"/>
      <c r="AA848" s="228"/>
      <c r="AB848" s="228"/>
      <c r="AC848" s="228"/>
      <c r="AH848" s="228"/>
      <c r="AI848" s="228"/>
      <c r="AJ848" s="228"/>
    </row>
    <row r="849" spans="6:36" ht="13.5" customHeight="1">
      <c r="F849" s="228"/>
      <c r="G849" s="228"/>
      <c r="H849" s="228"/>
      <c r="M849" s="228"/>
      <c r="N849" s="228"/>
      <c r="O849" s="228"/>
      <c r="T849" s="228"/>
      <c r="U849" s="228"/>
      <c r="V849" s="228"/>
      <c r="AA849" s="228"/>
      <c r="AB849" s="228"/>
      <c r="AC849" s="228"/>
      <c r="AH849" s="228"/>
      <c r="AI849" s="228"/>
      <c r="AJ849" s="228"/>
    </row>
    <row r="850" spans="6:36" ht="13.5" customHeight="1">
      <c r="F850" s="228"/>
      <c r="G850" s="228"/>
      <c r="H850" s="228"/>
      <c r="M850" s="228"/>
      <c r="N850" s="228"/>
      <c r="O850" s="228"/>
      <c r="T850" s="228"/>
      <c r="U850" s="228"/>
      <c r="V850" s="228"/>
      <c r="AA850" s="228"/>
      <c r="AB850" s="228"/>
      <c r="AC850" s="228"/>
      <c r="AH850" s="228"/>
      <c r="AI850" s="228"/>
      <c r="AJ850" s="228"/>
    </row>
    <row r="851" spans="6:36" ht="13.5" customHeight="1">
      <c r="F851" s="228"/>
      <c r="G851" s="228"/>
      <c r="H851" s="228"/>
      <c r="M851" s="228"/>
      <c r="N851" s="228"/>
      <c r="O851" s="228"/>
      <c r="T851" s="228"/>
      <c r="U851" s="228"/>
      <c r="V851" s="228"/>
      <c r="AA851" s="228"/>
      <c r="AB851" s="228"/>
      <c r="AC851" s="228"/>
      <c r="AH851" s="228"/>
      <c r="AI851" s="228"/>
      <c r="AJ851" s="228"/>
    </row>
    <row r="852" spans="6:36" ht="13.5" customHeight="1">
      <c r="F852" s="228"/>
      <c r="G852" s="228"/>
      <c r="H852" s="228"/>
      <c r="M852" s="228"/>
      <c r="N852" s="228"/>
      <c r="O852" s="228"/>
      <c r="T852" s="228"/>
      <c r="U852" s="228"/>
      <c r="V852" s="228"/>
      <c r="AA852" s="228"/>
      <c r="AB852" s="228"/>
      <c r="AC852" s="228"/>
      <c r="AH852" s="228"/>
      <c r="AI852" s="228"/>
      <c r="AJ852" s="228"/>
    </row>
    <row r="853" spans="6:36" ht="13.5" customHeight="1">
      <c r="F853" s="228"/>
      <c r="G853" s="228"/>
      <c r="H853" s="228"/>
      <c r="M853" s="228"/>
      <c r="N853" s="228"/>
      <c r="O853" s="228"/>
      <c r="T853" s="228"/>
      <c r="U853" s="228"/>
      <c r="V853" s="228"/>
      <c r="AA853" s="228"/>
      <c r="AB853" s="228"/>
      <c r="AC853" s="228"/>
      <c r="AH853" s="228"/>
      <c r="AI853" s="228"/>
      <c r="AJ853" s="228"/>
    </row>
    <row r="854" spans="6:36" ht="13.5" customHeight="1">
      <c r="F854" s="228"/>
      <c r="G854" s="228"/>
      <c r="H854" s="228"/>
      <c r="M854" s="228"/>
      <c r="N854" s="228"/>
      <c r="O854" s="228"/>
      <c r="T854" s="228"/>
      <c r="U854" s="228"/>
      <c r="V854" s="228"/>
      <c r="AA854" s="228"/>
      <c r="AB854" s="228"/>
      <c r="AC854" s="228"/>
      <c r="AH854" s="228"/>
      <c r="AI854" s="228"/>
      <c r="AJ854" s="228"/>
    </row>
    <row r="855" spans="6:36" ht="13.5" customHeight="1">
      <c r="F855" s="228"/>
      <c r="G855" s="228"/>
      <c r="H855" s="228"/>
      <c r="M855" s="228"/>
      <c r="N855" s="228"/>
      <c r="O855" s="228"/>
      <c r="T855" s="228"/>
      <c r="U855" s="228"/>
      <c r="V855" s="228"/>
      <c r="AA855" s="228"/>
      <c r="AB855" s="228"/>
      <c r="AC855" s="228"/>
      <c r="AH855" s="228"/>
      <c r="AI855" s="228"/>
      <c r="AJ855" s="228"/>
    </row>
    <row r="856" spans="6:36" ht="13.5" customHeight="1">
      <c r="F856" s="228"/>
      <c r="G856" s="228"/>
      <c r="H856" s="228"/>
      <c r="M856" s="228"/>
      <c r="N856" s="228"/>
      <c r="O856" s="228"/>
      <c r="T856" s="228"/>
      <c r="U856" s="228"/>
      <c r="V856" s="228"/>
      <c r="AA856" s="228"/>
      <c r="AB856" s="228"/>
      <c r="AC856" s="228"/>
      <c r="AH856" s="228"/>
      <c r="AI856" s="228"/>
      <c r="AJ856" s="228"/>
    </row>
    <row r="857" spans="6:36" ht="13.5" customHeight="1">
      <c r="F857" s="228"/>
      <c r="G857" s="228"/>
      <c r="H857" s="228"/>
      <c r="M857" s="228"/>
      <c r="N857" s="228"/>
      <c r="O857" s="228"/>
      <c r="T857" s="228"/>
      <c r="U857" s="228"/>
      <c r="V857" s="228"/>
      <c r="AA857" s="228"/>
      <c r="AB857" s="228"/>
      <c r="AC857" s="228"/>
      <c r="AH857" s="228"/>
      <c r="AI857" s="228"/>
      <c r="AJ857" s="228"/>
    </row>
    <row r="858" spans="6:36" ht="13.5" customHeight="1">
      <c r="F858" s="228"/>
      <c r="G858" s="228"/>
      <c r="H858" s="228"/>
      <c r="M858" s="228"/>
      <c r="N858" s="228"/>
      <c r="O858" s="228"/>
      <c r="T858" s="228"/>
      <c r="U858" s="228"/>
      <c r="V858" s="228"/>
      <c r="AA858" s="228"/>
      <c r="AB858" s="228"/>
      <c r="AC858" s="228"/>
      <c r="AH858" s="228"/>
      <c r="AI858" s="228"/>
      <c r="AJ858" s="228"/>
    </row>
    <row r="859" spans="6:36" ht="13.5" customHeight="1">
      <c r="F859" s="228"/>
      <c r="G859" s="228"/>
      <c r="H859" s="228"/>
      <c r="M859" s="228"/>
      <c r="N859" s="228"/>
      <c r="O859" s="228"/>
      <c r="T859" s="228"/>
      <c r="U859" s="228"/>
      <c r="V859" s="228"/>
      <c r="AA859" s="228"/>
      <c r="AB859" s="228"/>
      <c r="AC859" s="228"/>
      <c r="AH859" s="228"/>
      <c r="AI859" s="228"/>
      <c r="AJ859" s="228"/>
    </row>
    <row r="860" spans="6:36" ht="13.5" customHeight="1">
      <c r="F860" s="228"/>
      <c r="G860" s="228"/>
      <c r="H860" s="228"/>
      <c r="M860" s="228"/>
      <c r="N860" s="228"/>
      <c r="O860" s="228"/>
      <c r="T860" s="228"/>
      <c r="U860" s="228"/>
      <c r="V860" s="228"/>
      <c r="AA860" s="228"/>
      <c r="AB860" s="228"/>
      <c r="AC860" s="228"/>
      <c r="AH860" s="228"/>
      <c r="AI860" s="228"/>
      <c r="AJ860" s="228"/>
    </row>
    <row r="861" spans="6:36" ht="13.5" customHeight="1">
      <c r="F861" s="228"/>
      <c r="G861" s="228"/>
      <c r="H861" s="228"/>
      <c r="M861" s="228"/>
      <c r="N861" s="228"/>
      <c r="O861" s="228"/>
      <c r="T861" s="228"/>
      <c r="U861" s="228"/>
      <c r="V861" s="228"/>
      <c r="AA861" s="228"/>
      <c r="AB861" s="228"/>
      <c r="AC861" s="228"/>
      <c r="AH861" s="228"/>
      <c r="AI861" s="228"/>
      <c r="AJ861" s="228"/>
    </row>
    <row r="862" spans="6:36" ht="13.5" customHeight="1">
      <c r="F862" s="228"/>
      <c r="G862" s="228"/>
      <c r="H862" s="228"/>
      <c r="M862" s="228"/>
      <c r="N862" s="228"/>
      <c r="O862" s="228"/>
      <c r="T862" s="228"/>
      <c r="U862" s="228"/>
      <c r="V862" s="228"/>
      <c r="AA862" s="228"/>
      <c r="AB862" s="228"/>
      <c r="AC862" s="228"/>
      <c r="AH862" s="228"/>
      <c r="AI862" s="228"/>
      <c r="AJ862" s="228"/>
    </row>
    <row r="863" spans="6:36" ht="13.5" customHeight="1">
      <c r="F863" s="228"/>
      <c r="G863" s="228"/>
      <c r="H863" s="228"/>
      <c r="M863" s="228"/>
      <c r="N863" s="228"/>
      <c r="O863" s="228"/>
      <c r="T863" s="228"/>
      <c r="U863" s="228"/>
      <c r="V863" s="228"/>
      <c r="AA863" s="228"/>
      <c r="AB863" s="228"/>
      <c r="AC863" s="228"/>
      <c r="AH863" s="228"/>
      <c r="AI863" s="228"/>
      <c r="AJ863" s="228"/>
    </row>
    <row r="864" spans="6:36" ht="13.5" customHeight="1">
      <c r="F864" s="228"/>
      <c r="G864" s="228"/>
      <c r="H864" s="228"/>
      <c r="M864" s="228"/>
      <c r="N864" s="228"/>
      <c r="O864" s="228"/>
      <c r="T864" s="228"/>
      <c r="U864" s="228"/>
      <c r="V864" s="228"/>
      <c r="AA864" s="228"/>
      <c r="AB864" s="228"/>
      <c r="AC864" s="228"/>
      <c r="AH864" s="228"/>
      <c r="AI864" s="228"/>
      <c r="AJ864" s="228"/>
    </row>
    <row r="865" spans="6:36" ht="13.5" customHeight="1">
      <c r="F865" s="228"/>
      <c r="G865" s="228"/>
      <c r="H865" s="228"/>
      <c r="M865" s="228"/>
      <c r="N865" s="228"/>
      <c r="O865" s="228"/>
      <c r="T865" s="228"/>
      <c r="U865" s="228"/>
      <c r="V865" s="228"/>
      <c r="AA865" s="228"/>
      <c r="AB865" s="228"/>
      <c r="AC865" s="228"/>
      <c r="AH865" s="228"/>
      <c r="AI865" s="228"/>
      <c r="AJ865" s="228"/>
    </row>
    <row r="866" spans="6:36" ht="13.5" customHeight="1">
      <c r="F866" s="228"/>
      <c r="G866" s="228"/>
      <c r="H866" s="228"/>
      <c r="M866" s="228"/>
      <c r="N866" s="228"/>
      <c r="O866" s="228"/>
      <c r="T866" s="228"/>
      <c r="U866" s="228"/>
      <c r="V866" s="228"/>
      <c r="AA866" s="228"/>
      <c r="AB866" s="228"/>
      <c r="AC866" s="228"/>
      <c r="AH866" s="228"/>
      <c r="AI866" s="228"/>
      <c r="AJ866" s="228"/>
    </row>
    <row r="867" spans="6:36" ht="13.5" customHeight="1">
      <c r="F867" s="228"/>
      <c r="G867" s="228"/>
      <c r="H867" s="228"/>
      <c r="M867" s="228"/>
      <c r="N867" s="228"/>
      <c r="O867" s="228"/>
      <c r="T867" s="228"/>
      <c r="U867" s="228"/>
      <c r="V867" s="228"/>
      <c r="AA867" s="228"/>
      <c r="AB867" s="228"/>
      <c r="AC867" s="228"/>
      <c r="AH867" s="228"/>
      <c r="AI867" s="228"/>
      <c r="AJ867" s="228"/>
    </row>
    <row r="868" spans="6:36" ht="13.5" customHeight="1">
      <c r="F868" s="228"/>
      <c r="G868" s="228"/>
      <c r="H868" s="228"/>
      <c r="M868" s="228"/>
      <c r="N868" s="228"/>
      <c r="O868" s="228"/>
      <c r="T868" s="228"/>
      <c r="U868" s="228"/>
      <c r="V868" s="228"/>
      <c r="AA868" s="228"/>
      <c r="AB868" s="228"/>
      <c r="AC868" s="228"/>
      <c r="AH868" s="228"/>
      <c r="AI868" s="228"/>
      <c r="AJ868" s="228"/>
    </row>
    <row r="869" spans="6:36" ht="13.5" customHeight="1">
      <c r="F869" s="228"/>
      <c r="G869" s="228"/>
      <c r="H869" s="228"/>
      <c r="M869" s="228"/>
      <c r="N869" s="228"/>
      <c r="O869" s="228"/>
      <c r="T869" s="228"/>
      <c r="U869" s="228"/>
      <c r="V869" s="228"/>
      <c r="AA869" s="228"/>
      <c r="AB869" s="228"/>
      <c r="AC869" s="228"/>
      <c r="AH869" s="228"/>
      <c r="AI869" s="228"/>
      <c r="AJ869" s="228"/>
    </row>
    <row r="870" spans="6:36" ht="13.5" customHeight="1">
      <c r="F870" s="228"/>
      <c r="G870" s="228"/>
      <c r="H870" s="228"/>
      <c r="M870" s="228"/>
      <c r="N870" s="228"/>
      <c r="O870" s="228"/>
      <c r="T870" s="228"/>
      <c r="U870" s="228"/>
      <c r="V870" s="228"/>
      <c r="AA870" s="228"/>
      <c r="AB870" s="228"/>
      <c r="AC870" s="228"/>
      <c r="AH870" s="228"/>
      <c r="AI870" s="228"/>
      <c r="AJ870" s="228"/>
    </row>
    <row r="871" spans="6:36" ht="13.5" customHeight="1">
      <c r="F871" s="228"/>
      <c r="G871" s="228"/>
      <c r="H871" s="228"/>
      <c r="M871" s="228"/>
      <c r="N871" s="228"/>
      <c r="O871" s="228"/>
      <c r="T871" s="228"/>
      <c r="U871" s="228"/>
      <c r="V871" s="228"/>
      <c r="AA871" s="228"/>
      <c r="AB871" s="228"/>
      <c r="AC871" s="228"/>
      <c r="AH871" s="228"/>
      <c r="AI871" s="228"/>
      <c r="AJ871" s="228"/>
    </row>
    <row r="872" spans="6:36" ht="13.5" customHeight="1">
      <c r="F872" s="228"/>
      <c r="G872" s="228"/>
      <c r="H872" s="228"/>
      <c r="M872" s="228"/>
      <c r="N872" s="228"/>
      <c r="O872" s="228"/>
      <c r="T872" s="228"/>
      <c r="U872" s="228"/>
      <c r="V872" s="228"/>
      <c r="AA872" s="228"/>
      <c r="AB872" s="228"/>
      <c r="AC872" s="228"/>
      <c r="AH872" s="228"/>
      <c r="AI872" s="228"/>
      <c r="AJ872" s="228"/>
    </row>
    <row r="873" spans="6:36" ht="13.5" customHeight="1">
      <c r="F873" s="228"/>
      <c r="G873" s="228"/>
      <c r="H873" s="228"/>
      <c r="M873" s="228"/>
      <c r="N873" s="228"/>
      <c r="O873" s="228"/>
      <c r="T873" s="228"/>
      <c r="U873" s="228"/>
      <c r="V873" s="228"/>
      <c r="AA873" s="228"/>
      <c r="AB873" s="228"/>
      <c r="AC873" s="228"/>
      <c r="AH873" s="228"/>
      <c r="AI873" s="228"/>
      <c r="AJ873" s="228"/>
    </row>
    <row r="874" spans="6:36" ht="13.5" customHeight="1">
      <c r="F874" s="228"/>
      <c r="G874" s="228"/>
      <c r="H874" s="228"/>
      <c r="M874" s="228"/>
      <c r="N874" s="228"/>
      <c r="O874" s="228"/>
      <c r="T874" s="228"/>
      <c r="U874" s="228"/>
      <c r="V874" s="228"/>
      <c r="AA874" s="228"/>
      <c r="AB874" s="228"/>
      <c r="AC874" s="228"/>
      <c r="AH874" s="228"/>
      <c r="AI874" s="228"/>
      <c r="AJ874" s="228"/>
    </row>
    <row r="875" spans="6:36" ht="13.5" customHeight="1">
      <c r="F875" s="228"/>
      <c r="G875" s="228"/>
      <c r="H875" s="228"/>
      <c r="M875" s="228"/>
      <c r="N875" s="228"/>
      <c r="O875" s="228"/>
      <c r="T875" s="228"/>
      <c r="U875" s="228"/>
      <c r="V875" s="228"/>
      <c r="AA875" s="228"/>
      <c r="AB875" s="228"/>
      <c r="AC875" s="228"/>
      <c r="AH875" s="228"/>
      <c r="AI875" s="228"/>
      <c r="AJ875" s="228"/>
    </row>
    <row r="876" spans="6:36" ht="13.5" customHeight="1">
      <c r="F876" s="228"/>
      <c r="G876" s="228"/>
      <c r="H876" s="228"/>
      <c r="M876" s="228"/>
      <c r="N876" s="228"/>
      <c r="O876" s="228"/>
      <c r="T876" s="228"/>
      <c r="U876" s="228"/>
      <c r="V876" s="228"/>
      <c r="AA876" s="228"/>
      <c r="AB876" s="228"/>
      <c r="AC876" s="228"/>
      <c r="AH876" s="228"/>
      <c r="AI876" s="228"/>
      <c r="AJ876" s="228"/>
    </row>
    <row r="877" spans="6:36" ht="13.5" customHeight="1">
      <c r="F877" s="228"/>
      <c r="G877" s="228"/>
      <c r="H877" s="228"/>
      <c r="M877" s="228"/>
      <c r="N877" s="228"/>
      <c r="O877" s="228"/>
      <c r="T877" s="228"/>
      <c r="U877" s="228"/>
      <c r="V877" s="228"/>
      <c r="AA877" s="228"/>
      <c r="AB877" s="228"/>
      <c r="AC877" s="228"/>
      <c r="AH877" s="228"/>
      <c r="AI877" s="228"/>
      <c r="AJ877" s="228"/>
    </row>
    <row r="878" spans="6:36" ht="13.5" customHeight="1">
      <c r="F878" s="228"/>
      <c r="G878" s="228"/>
      <c r="H878" s="228"/>
      <c r="M878" s="228"/>
      <c r="N878" s="228"/>
      <c r="O878" s="228"/>
      <c r="T878" s="228"/>
      <c r="U878" s="228"/>
      <c r="V878" s="228"/>
      <c r="AA878" s="228"/>
      <c r="AB878" s="228"/>
      <c r="AC878" s="228"/>
      <c r="AH878" s="228"/>
      <c r="AI878" s="228"/>
      <c r="AJ878" s="228"/>
    </row>
    <row r="879" spans="6:36" ht="13.5" customHeight="1">
      <c r="F879" s="228"/>
      <c r="G879" s="228"/>
      <c r="H879" s="228"/>
      <c r="M879" s="228"/>
      <c r="N879" s="228"/>
      <c r="O879" s="228"/>
      <c r="T879" s="228"/>
      <c r="U879" s="228"/>
      <c r="V879" s="228"/>
      <c r="AA879" s="228"/>
      <c r="AB879" s="228"/>
      <c r="AC879" s="228"/>
      <c r="AH879" s="228"/>
      <c r="AI879" s="228"/>
      <c r="AJ879" s="228"/>
    </row>
    <row r="880" spans="6:36" ht="13.5" customHeight="1">
      <c r="F880" s="228"/>
      <c r="G880" s="228"/>
      <c r="H880" s="228"/>
      <c r="M880" s="228"/>
      <c r="N880" s="228"/>
      <c r="O880" s="228"/>
      <c r="T880" s="228"/>
      <c r="U880" s="228"/>
      <c r="V880" s="228"/>
      <c r="AA880" s="228"/>
      <c r="AB880" s="228"/>
      <c r="AC880" s="228"/>
      <c r="AH880" s="228"/>
      <c r="AI880" s="228"/>
      <c r="AJ880" s="228"/>
    </row>
    <row r="881" spans="6:36" ht="13.5" customHeight="1">
      <c r="F881" s="228"/>
      <c r="G881" s="228"/>
      <c r="H881" s="228"/>
      <c r="M881" s="228"/>
      <c r="N881" s="228"/>
      <c r="O881" s="228"/>
      <c r="T881" s="228"/>
      <c r="U881" s="228"/>
      <c r="V881" s="228"/>
      <c r="AA881" s="228"/>
      <c r="AB881" s="228"/>
      <c r="AC881" s="228"/>
      <c r="AH881" s="228"/>
      <c r="AI881" s="228"/>
      <c r="AJ881" s="228"/>
    </row>
    <row r="882" spans="6:36" ht="13.5" customHeight="1">
      <c r="F882" s="228"/>
      <c r="G882" s="228"/>
      <c r="H882" s="228"/>
      <c r="M882" s="228"/>
      <c r="N882" s="228"/>
      <c r="O882" s="228"/>
      <c r="T882" s="228"/>
      <c r="U882" s="228"/>
      <c r="V882" s="228"/>
      <c r="AA882" s="228"/>
      <c r="AB882" s="228"/>
      <c r="AC882" s="228"/>
      <c r="AH882" s="228"/>
      <c r="AI882" s="228"/>
      <c r="AJ882" s="228"/>
    </row>
    <row r="883" spans="6:36" ht="13.5" customHeight="1">
      <c r="F883" s="228"/>
      <c r="G883" s="228"/>
      <c r="H883" s="228"/>
      <c r="M883" s="228"/>
      <c r="N883" s="228"/>
      <c r="O883" s="228"/>
      <c r="T883" s="228"/>
      <c r="U883" s="228"/>
      <c r="V883" s="228"/>
      <c r="AA883" s="228"/>
      <c r="AB883" s="228"/>
      <c r="AC883" s="228"/>
      <c r="AH883" s="228"/>
      <c r="AI883" s="228"/>
      <c r="AJ883" s="228"/>
    </row>
    <row r="884" spans="6:36" ht="13.5" customHeight="1">
      <c r="F884" s="228"/>
      <c r="G884" s="228"/>
      <c r="H884" s="228"/>
      <c r="M884" s="228"/>
      <c r="N884" s="228"/>
      <c r="O884" s="228"/>
      <c r="T884" s="228"/>
      <c r="U884" s="228"/>
      <c r="V884" s="228"/>
      <c r="AA884" s="228"/>
      <c r="AB884" s="228"/>
      <c r="AC884" s="228"/>
      <c r="AH884" s="228"/>
      <c r="AI884" s="228"/>
      <c r="AJ884" s="228"/>
    </row>
    <row r="885" spans="6:36" ht="13.5" customHeight="1">
      <c r="F885" s="228"/>
      <c r="G885" s="228"/>
      <c r="H885" s="228"/>
      <c r="M885" s="228"/>
      <c r="N885" s="228"/>
      <c r="O885" s="228"/>
      <c r="T885" s="228"/>
      <c r="U885" s="228"/>
      <c r="V885" s="228"/>
      <c r="AA885" s="228"/>
      <c r="AB885" s="228"/>
      <c r="AC885" s="228"/>
      <c r="AH885" s="228"/>
      <c r="AI885" s="228"/>
      <c r="AJ885" s="228"/>
    </row>
    <row r="886" spans="6:36" ht="13.5" customHeight="1">
      <c r="F886" s="228"/>
      <c r="G886" s="228"/>
      <c r="H886" s="228"/>
      <c r="M886" s="228"/>
      <c r="N886" s="228"/>
      <c r="O886" s="228"/>
      <c r="T886" s="228"/>
      <c r="U886" s="228"/>
      <c r="V886" s="228"/>
      <c r="AA886" s="228"/>
      <c r="AB886" s="228"/>
      <c r="AC886" s="228"/>
      <c r="AH886" s="228"/>
      <c r="AI886" s="228"/>
      <c r="AJ886" s="228"/>
    </row>
    <row r="887" spans="6:36" ht="13.5" customHeight="1">
      <c r="F887" s="228"/>
      <c r="G887" s="228"/>
      <c r="H887" s="228"/>
      <c r="M887" s="228"/>
      <c r="N887" s="228"/>
      <c r="O887" s="228"/>
      <c r="T887" s="228"/>
      <c r="U887" s="228"/>
      <c r="V887" s="228"/>
      <c r="AA887" s="228"/>
      <c r="AB887" s="228"/>
      <c r="AC887" s="228"/>
      <c r="AH887" s="228"/>
      <c r="AI887" s="228"/>
      <c r="AJ887" s="228"/>
    </row>
    <row r="888" spans="6:36" ht="13.5" customHeight="1">
      <c r="F888" s="228"/>
      <c r="G888" s="228"/>
      <c r="H888" s="228"/>
      <c r="M888" s="228"/>
      <c r="N888" s="228"/>
      <c r="O888" s="228"/>
      <c r="T888" s="228"/>
      <c r="U888" s="228"/>
      <c r="V888" s="228"/>
      <c r="AA888" s="228"/>
      <c r="AB888" s="228"/>
      <c r="AC888" s="228"/>
      <c r="AH888" s="228"/>
      <c r="AI888" s="228"/>
      <c r="AJ888" s="228"/>
    </row>
    <row r="889" spans="6:36" ht="13.5" customHeight="1">
      <c r="F889" s="228"/>
      <c r="G889" s="228"/>
      <c r="H889" s="228"/>
      <c r="M889" s="228"/>
      <c r="N889" s="228"/>
      <c r="O889" s="228"/>
      <c r="T889" s="228"/>
      <c r="U889" s="228"/>
      <c r="V889" s="228"/>
      <c r="AA889" s="228"/>
      <c r="AB889" s="228"/>
      <c r="AC889" s="228"/>
      <c r="AH889" s="228"/>
      <c r="AI889" s="228"/>
      <c r="AJ889" s="228"/>
    </row>
    <row r="890" spans="6:36" ht="13.5" customHeight="1">
      <c r="F890" s="228"/>
      <c r="G890" s="228"/>
      <c r="H890" s="228"/>
      <c r="M890" s="228"/>
      <c r="N890" s="228"/>
      <c r="O890" s="228"/>
      <c r="T890" s="228"/>
      <c r="U890" s="228"/>
      <c r="V890" s="228"/>
      <c r="AA890" s="228"/>
      <c r="AB890" s="228"/>
      <c r="AC890" s="228"/>
      <c r="AH890" s="228"/>
      <c r="AI890" s="228"/>
      <c r="AJ890" s="228"/>
    </row>
    <row r="891" spans="6:36" ht="13.5" customHeight="1">
      <c r="F891" s="228"/>
      <c r="G891" s="228"/>
      <c r="H891" s="228"/>
      <c r="M891" s="228"/>
      <c r="N891" s="228"/>
      <c r="O891" s="228"/>
      <c r="T891" s="228"/>
      <c r="U891" s="228"/>
      <c r="V891" s="228"/>
      <c r="AA891" s="228"/>
      <c r="AB891" s="228"/>
      <c r="AC891" s="228"/>
      <c r="AH891" s="228"/>
      <c r="AI891" s="228"/>
      <c r="AJ891" s="228"/>
    </row>
    <row r="892" spans="6:36" ht="13.5" customHeight="1">
      <c r="F892" s="228"/>
      <c r="G892" s="228"/>
      <c r="H892" s="228"/>
      <c r="M892" s="228"/>
      <c r="N892" s="228"/>
      <c r="O892" s="228"/>
      <c r="T892" s="228"/>
      <c r="U892" s="228"/>
      <c r="V892" s="228"/>
      <c r="AA892" s="228"/>
      <c r="AB892" s="228"/>
      <c r="AC892" s="228"/>
      <c r="AH892" s="228"/>
      <c r="AI892" s="228"/>
      <c r="AJ892" s="228"/>
    </row>
    <row r="893" spans="6:36" ht="13.5" customHeight="1">
      <c r="F893" s="228"/>
      <c r="G893" s="228"/>
      <c r="H893" s="228"/>
      <c r="M893" s="228"/>
      <c r="N893" s="228"/>
      <c r="O893" s="228"/>
      <c r="T893" s="228"/>
      <c r="U893" s="228"/>
      <c r="V893" s="228"/>
      <c r="AA893" s="228"/>
      <c r="AB893" s="228"/>
      <c r="AC893" s="228"/>
      <c r="AH893" s="228"/>
      <c r="AI893" s="228"/>
      <c r="AJ893" s="228"/>
    </row>
    <row r="894" spans="6:36" ht="13.5" customHeight="1">
      <c r="F894" s="228"/>
      <c r="G894" s="228"/>
      <c r="H894" s="228"/>
      <c r="M894" s="228"/>
      <c r="N894" s="228"/>
      <c r="O894" s="228"/>
      <c r="T894" s="228"/>
      <c r="U894" s="228"/>
      <c r="V894" s="228"/>
      <c r="AA894" s="228"/>
      <c r="AB894" s="228"/>
      <c r="AC894" s="228"/>
      <c r="AH894" s="228"/>
      <c r="AI894" s="228"/>
      <c r="AJ894" s="228"/>
    </row>
    <row r="895" spans="6:36" ht="13.5" customHeight="1">
      <c r="F895" s="228"/>
      <c r="G895" s="228"/>
      <c r="H895" s="228"/>
      <c r="M895" s="228"/>
      <c r="N895" s="228"/>
      <c r="O895" s="228"/>
      <c r="T895" s="228"/>
      <c r="U895" s="228"/>
      <c r="V895" s="228"/>
      <c r="AA895" s="228"/>
      <c r="AB895" s="228"/>
      <c r="AC895" s="228"/>
      <c r="AH895" s="228"/>
      <c r="AI895" s="228"/>
      <c r="AJ895" s="228"/>
    </row>
    <row r="896" spans="6:36" ht="13.5" customHeight="1">
      <c r="F896" s="228"/>
      <c r="G896" s="228"/>
      <c r="H896" s="228"/>
      <c r="M896" s="228"/>
      <c r="N896" s="228"/>
      <c r="O896" s="228"/>
      <c r="T896" s="228"/>
      <c r="U896" s="228"/>
      <c r="V896" s="228"/>
      <c r="AA896" s="228"/>
      <c r="AB896" s="228"/>
      <c r="AC896" s="228"/>
      <c r="AH896" s="228"/>
      <c r="AI896" s="228"/>
      <c r="AJ896" s="228"/>
    </row>
    <row r="897" spans="6:36" ht="13.5" customHeight="1">
      <c r="F897" s="228"/>
      <c r="G897" s="228"/>
      <c r="H897" s="228"/>
      <c r="M897" s="228"/>
      <c r="N897" s="228"/>
      <c r="O897" s="228"/>
      <c r="T897" s="228"/>
      <c r="U897" s="228"/>
      <c r="V897" s="228"/>
      <c r="AA897" s="228"/>
      <c r="AB897" s="228"/>
      <c r="AC897" s="228"/>
      <c r="AH897" s="228"/>
      <c r="AI897" s="228"/>
      <c r="AJ897" s="228"/>
    </row>
    <row r="898" spans="6:36" ht="13.5" customHeight="1">
      <c r="F898" s="228"/>
      <c r="G898" s="228"/>
      <c r="H898" s="228"/>
      <c r="M898" s="228"/>
      <c r="N898" s="228"/>
      <c r="O898" s="228"/>
      <c r="T898" s="228"/>
      <c r="U898" s="228"/>
      <c r="V898" s="228"/>
      <c r="AA898" s="228"/>
      <c r="AB898" s="228"/>
      <c r="AC898" s="228"/>
      <c r="AH898" s="228"/>
      <c r="AI898" s="228"/>
      <c r="AJ898" s="228"/>
    </row>
    <row r="899" spans="6:36" ht="13.5" customHeight="1">
      <c r="F899" s="228"/>
      <c r="G899" s="228"/>
      <c r="H899" s="228"/>
      <c r="M899" s="228"/>
      <c r="N899" s="228"/>
      <c r="O899" s="228"/>
      <c r="T899" s="228"/>
      <c r="U899" s="228"/>
      <c r="V899" s="228"/>
      <c r="AA899" s="228"/>
      <c r="AB899" s="228"/>
      <c r="AC899" s="228"/>
      <c r="AH899" s="228"/>
      <c r="AI899" s="228"/>
      <c r="AJ899" s="228"/>
    </row>
    <row r="900" spans="6:36" ht="13.5" customHeight="1">
      <c r="F900" s="228"/>
      <c r="G900" s="228"/>
      <c r="H900" s="228"/>
      <c r="M900" s="228"/>
      <c r="N900" s="228"/>
      <c r="O900" s="228"/>
      <c r="T900" s="228"/>
      <c r="U900" s="228"/>
      <c r="V900" s="228"/>
      <c r="AA900" s="228"/>
      <c r="AB900" s="228"/>
      <c r="AC900" s="228"/>
      <c r="AH900" s="228"/>
      <c r="AI900" s="228"/>
      <c r="AJ900" s="228"/>
    </row>
    <row r="901" spans="6:36" ht="13.5" customHeight="1">
      <c r="F901" s="228"/>
      <c r="G901" s="228"/>
      <c r="H901" s="228"/>
      <c r="M901" s="228"/>
      <c r="N901" s="228"/>
      <c r="O901" s="228"/>
      <c r="T901" s="228"/>
      <c r="U901" s="228"/>
      <c r="V901" s="228"/>
      <c r="AA901" s="228"/>
      <c r="AB901" s="228"/>
      <c r="AC901" s="228"/>
      <c r="AH901" s="228"/>
      <c r="AI901" s="228"/>
      <c r="AJ901" s="228"/>
    </row>
    <row r="902" spans="6:36" ht="13.5" customHeight="1">
      <c r="F902" s="228"/>
      <c r="G902" s="228"/>
      <c r="H902" s="228"/>
      <c r="M902" s="228"/>
      <c r="N902" s="228"/>
      <c r="O902" s="228"/>
      <c r="T902" s="228"/>
      <c r="U902" s="228"/>
      <c r="V902" s="228"/>
      <c r="AA902" s="228"/>
      <c r="AB902" s="228"/>
      <c r="AC902" s="228"/>
      <c r="AH902" s="228"/>
      <c r="AI902" s="228"/>
      <c r="AJ902" s="228"/>
    </row>
    <row r="903" spans="6:36" ht="13.5" customHeight="1">
      <c r="F903" s="228"/>
      <c r="G903" s="228"/>
      <c r="H903" s="228"/>
      <c r="M903" s="228"/>
      <c r="N903" s="228"/>
      <c r="O903" s="228"/>
      <c r="T903" s="228"/>
      <c r="U903" s="228"/>
      <c r="V903" s="228"/>
      <c r="AA903" s="228"/>
      <c r="AB903" s="228"/>
      <c r="AC903" s="228"/>
      <c r="AH903" s="228"/>
      <c r="AI903" s="228"/>
      <c r="AJ903" s="228"/>
    </row>
    <row r="904" spans="6:36" ht="13.5" customHeight="1">
      <c r="F904" s="228"/>
      <c r="G904" s="228"/>
      <c r="H904" s="228"/>
      <c r="M904" s="228"/>
      <c r="N904" s="228"/>
      <c r="O904" s="228"/>
      <c r="T904" s="228"/>
      <c r="U904" s="228"/>
      <c r="V904" s="228"/>
      <c r="AA904" s="228"/>
      <c r="AB904" s="228"/>
      <c r="AC904" s="228"/>
      <c r="AH904" s="228"/>
      <c r="AI904" s="228"/>
      <c r="AJ904" s="228"/>
    </row>
    <row r="905" spans="6:36" ht="13.5" customHeight="1">
      <c r="F905" s="228"/>
      <c r="G905" s="228"/>
      <c r="H905" s="228"/>
      <c r="M905" s="228"/>
      <c r="N905" s="228"/>
      <c r="O905" s="228"/>
      <c r="T905" s="228"/>
      <c r="U905" s="228"/>
      <c r="V905" s="228"/>
      <c r="AA905" s="228"/>
      <c r="AB905" s="228"/>
      <c r="AC905" s="228"/>
      <c r="AH905" s="228"/>
      <c r="AI905" s="228"/>
      <c r="AJ905" s="228"/>
    </row>
    <row r="906" spans="6:36" ht="13.5" customHeight="1">
      <c r="F906" s="228"/>
      <c r="G906" s="228"/>
      <c r="H906" s="228"/>
      <c r="M906" s="228"/>
      <c r="N906" s="228"/>
      <c r="O906" s="228"/>
      <c r="T906" s="228"/>
      <c r="U906" s="228"/>
      <c r="V906" s="228"/>
      <c r="AA906" s="228"/>
      <c r="AB906" s="228"/>
      <c r="AC906" s="228"/>
      <c r="AH906" s="228"/>
      <c r="AI906" s="228"/>
      <c r="AJ906" s="228"/>
    </row>
    <row r="907" spans="6:36" ht="13.5" customHeight="1">
      <c r="F907" s="228"/>
      <c r="G907" s="228"/>
      <c r="H907" s="228"/>
      <c r="M907" s="228"/>
      <c r="N907" s="228"/>
      <c r="O907" s="228"/>
      <c r="T907" s="228"/>
      <c r="U907" s="228"/>
      <c r="V907" s="228"/>
      <c r="AA907" s="228"/>
      <c r="AB907" s="228"/>
      <c r="AC907" s="228"/>
      <c r="AH907" s="228"/>
      <c r="AI907" s="228"/>
      <c r="AJ907" s="228"/>
    </row>
    <row r="908" spans="6:36" ht="13.5" customHeight="1">
      <c r="F908" s="228"/>
      <c r="G908" s="228"/>
      <c r="H908" s="228"/>
      <c r="M908" s="228"/>
      <c r="N908" s="228"/>
      <c r="O908" s="228"/>
      <c r="T908" s="228"/>
      <c r="U908" s="228"/>
      <c r="V908" s="228"/>
      <c r="AA908" s="228"/>
      <c r="AB908" s="228"/>
      <c r="AC908" s="228"/>
      <c r="AH908" s="228"/>
      <c r="AI908" s="228"/>
      <c r="AJ908" s="228"/>
    </row>
    <row r="909" spans="6:36" ht="13.5" customHeight="1">
      <c r="F909" s="228"/>
      <c r="G909" s="228"/>
      <c r="H909" s="228"/>
      <c r="M909" s="228"/>
      <c r="N909" s="228"/>
      <c r="O909" s="228"/>
      <c r="T909" s="228"/>
      <c r="U909" s="228"/>
      <c r="V909" s="228"/>
      <c r="AA909" s="228"/>
      <c r="AB909" s="228"/>
      <c r="AC909" s="228"/>
      <c r="AH909" s="228"/>
      <c r="AI909" s="228"/>
      <c r="AJ909" s="228"/>
    </row>
    <row r="910" spans="6:36" ht="13.5" customHeight="1">
      <c r="F910" s="228"/>
      <c r="G910" s="228"/>
      <c r="H910" s="228"/>
      <c r="M910" s="228"/>
      <c r="N910" s="228"/>
      <c r="O910" s="228"/>
      <c r="T910" s="228"/>
      <c r="U910" s="228"/>
      <c r="V910" s="228"/>
      <c r="AA910" s="228"/>
      <c r="AB910" s="228"/>
      <c r="AC910" s="228"/>
      <c r="AH910" s="228"/>
      <c r="AI910" s="228"/>
      <c r="AJ910" s="228"/>
    </row>
    <row r="911" spans="6:36" ht="13.5" customHeight="1">
      <c r="F911" s="228"/>
      <c r="G911" s="228"/>
      <c r="H911" s="228"/>
      <c r="M911" s="228"/>
      <c r="N911" s="228"/>
      <c r="O911" s="228"/>
      <c r="T911" s="228"/>
      <c r="U911" s="228"/>
      <c r="V911" s="228"/>
      <c r="AA911" s="228"/>
      <c r="AB911" s="228"/>
      <c r="AC911" s="228"/>
      <c r="AH911" s="228"/>
      <c r="AI911" s="228"/>
      <c r="AJ911" s="228"/>
    </row>
    <row r="912" spans="6:36" ht="13.5" customHeight="1">
      <c r="F912" s="228"/>
      <c r="G912" s="228"/>
      <c r="H912" s="228"/>
      <c r="M912" s="228"/>
      <c r="N912" s="228"/>
      <c r="O912" s="228"/>
      <c r="T912" s="228"/>
      <c r="U912" s="228"/>
      <c r="V912" s="228"/>
      <c r="AA912" s="228"/>
      <c r="AB912" s="228"/>
      <c r="AC912" s="228"/>
      <c r="AH912" s="228"/>
      <c r="AI912" s="228"/>
      <c r="AJ912" s="228"/>
    </row>
    <row r="913" spans="6:36" ht="13.5" customHeight="1">
      <c r="F913" s="228"/>
      <c r="G913" s="228"/>
      <c r="H913" s="228"/>
      <c r="M913" s="228"/>
      <c r="N913" s="228"/>
      <c r="O913" s="228"/>
      <c r="T913" s="228"/>
      <c r="U913" s="228"/>
      <c r="V913" s="228"/>
      <c r="AA913" s="228"/>
      <c r="AB913" s="228"/>
      <c r="AC913" s="228"/>
      <c r="AH913" s="228"/>
      <c r="AI913" s="228"/>
      <c r="AJ913" s="228"/>
    </row>
    <row r="914" spans="6:36" ht="13.5" customHeight="1">
      <c r="F914" s="228"/>
      <c r="G914" s="228"/>
      <c r="H914" s="228"/>
      <c r="M914" s="228"/>
      <c r="N914" s="228"/>
      <c r="O914" s="228"/>
      <c r="T914" s="228"/>
      <c r="U914" s="228"/>
      <c r="V914" s="228"/>
      <c r="AA914" s="228"/>
      <c r="AB914" s="228"/>
      <c r="AC914" s="228"/>
      <c r="AH914" s="228"/>
      <c r="AI914" s="228"/>
      <c r="AJ914" s="228"/>
    </row>
    <row r="915" spans="6:36" ht="13.5" customHeight="1">
      <c r="F915" s="228"/>
      <c r="G915" s="228"/>
      <c r="H915" s="228"/>
      <c r="M915" s="228"/>
      <c r="N915" s="228"/>
      <c r="O915" s="228"/>
      <c r="T915" s="228"/>
      <c r="U915" s="228"/>
      <c r="V915" s="228"/>
      <c r="AA915" s="228"/>
      <c r="AB915" s="228"/>
      <c r="AC915" s="228"/>
      <c r="AH915" s="228"/>
      <c r="AI915" s="228"/>
      <c r="AJ915" s="228"/>
    </row>
    <row r="916" spans="6:36" ht="13.5" customHeight="1">
      <c r="F916" s="228"/>
      <c r="G916" s="228"/>
      <c r="H916" s="228"/>
      <c r="M916" s="228"/>
      <c r="N916" s="228"/>
      <c r="O916" s="228"/>
      <c r="T916" s="228"/>
      <c r="U916" s="228"/>
      <c r="V916" s="228"/>
      <c r="AA916" s="228"/>
      <c r="AB916" s="228"/>
      <c r="AC916" s="228"/>
      <c r="AH916" s="228"/>
      <c r="AI916" s="228"/>
      <c r="AJ916" s="228"/>
    </row>
    <row r="917" spans="6:36" ht="13.5" customHeight="1">
      <c r="F917" s="228"/>
      <c r="G917" s="228"/>
      <c r="H917" s="228"/>
      <c r="M917" s="228"/>
      <c r="N917" s="228"/>
      <c r="O917" s="228"/>
      <c r="T917" s="228"/>
      <c r="U917" s="228"/>
      <c r="V917" s="228"/>
      <c r="AA917" s="228"/>
      <c r="AB917" s="228"/>
      <c r="AC917" s="228"/>
      <c r="AH917" s="228"/>
      <c r="AI917" s="228"/>
      <c r="AJ917" s="228"/>
    </row>
    <row r="918" spans="6:36" ht="13.5" customHeight="1">
      <c r="F918" s="228"/>
      <c r="G918" s="228"/>
      <c r="H918" s="228"/>
      <c r="M918" s="228"/>
      <c r="N918" s="228"/>
      <c r="O918" s="228"/>
      <c r="T918" s="228"/>
      <c r="U918" s="228"/>
      <c r="V918" s="228"/>
      <c r="AA918" s="228"/>
      <c r="AB918" s="228"/>
      <c r="AC918" s="228"/>
      <c r="AH918" s="228"/>
      <c r="AI918" s="228"/>
      <c r="AJ918" s="228"/>
    </row>
    <row r="919" spans="6:36" ht="13.5" customHeight="1">
      <c r="F919" s="228"/>
      <c r="G919" s="228"/>
      <c r="H919" s="228"/>
      <c r="M919" s="228"/>
      <c r="N919" s="228"/>
      <c r="O919" s="228"/>
      <c r="T919" s="228"/>
      <c r="U919" s="228"/>
      <c r="V919" s="228"/>
      <c r="AA919" s="228"/>
      <c r="AB919" s="228"/>
      <c r="AC919" s="228"/>
      <c r="AH919" s="228"/>
      <c r="AI919" s="228"/>
      <c r="AJ919" s="228"/>
    </row>
    <row r="920" spans="6:36" ht="13.5" customHeight="1">
      <c r="F920" s="228"/>
      <c r="G920" s="228"/>
      <c r="H920" s="228"/>
      <c r="M920" s="228"/>
      <c r="N920" s="228"/>
      <c r="O920" s="228"/>
      <c r="T920" s="228"/>
      <c r="U920" s="228"/>
      <c r="V920" s="228"/>
      <c r="AA920" s="228"/>
      <c r="AB920" s="228"/>
      <c r="AC920" s="228"/>
      <c r="AH920" s="228"/>
      <c r="AI920" s="228"/>
      <c r="AJ920" s="228"/>
    </row>
    <row r="921" spans="6:36" ht="13.5" customHeight="1">
      <c r="F921" s="228"/>
      <c r="G921" s="228"/>
      <c r="H921" s="228"/>
      <c r="M921" s="228"/>
      <c r="N921" s="228"/>
      <c r="O921" s="228"/>
      <c r="T921" s="228"/>
      <c r="U921" s="228"/>
      <c r="V921" s="228"/>
      <c r="AA921" s="228"/>
      <c r="AB921" s="228"/>
      <c r="AC921" s="228"/>
      <c r="AH921" s="228"/>
      <c r="AI921" s="228"/>
      <c r="AJ921" s="228"/>
    </row>
    <row r="922" spans="6:36" ht="13.5" customHeight="1">
      <c r="F922" s="228"/>
      <c r="G922" s="228"/>
      <c r="H922" s="228"/>
      <c r="M922" s="228"/>
      <c r="N922" s="228"/>
      <c r="O922" s="228"/>
      <c r="T922" s="228"/>
      <c r="U922" s="228"/>
      <c r="V922" s="228"/>
      <c r="AA922" s="228"/>
      <c r="AB922" s="228"/>
      <c r="AC922" s="228"/>
      <c r="AH922" s="228"/>
      <c r="AI922" s="228"/>
      <c r="AJ922" s="228"/>
    </row>
    <row r="923" spans="6:36" ht="13.5" customHeight="1">
      <c r="F923" s="228"/>
      <c r="G923" s="228"/>
      <c r="H923" s="228"/>
      <c r="M923" s="228"/>
      <c r="N923" s="228"/>
      <c r="O923" s="228"/>
      <c r="T923" s="228"/>
      <c r="U923" s="228"/>
      <c r="V923" s="228"/>
      <c r="AA923" s="228"/>
      <c r="AB923" s="228"/>
      <c r="AC923" s="228"/>
      <c r="AH923" s="228"/>
      <c r="AI923" s="228"/>
      <c r="AJ923" s="228"/>
    </row>
    <row r="924" spans="6:36" ht="13.5" customHeight="1">
      <c r="F924" s="228"/>
      <c r="G924" s="228"/>
      <c r="H924" s="228"/>
      <c r="M924" s="228"/>
      <c r="N924" s="228"/>
      <c r="O924" s="228"/>
      <c r="T924" s="228"/>
      <c r="U924" s="228"/>
      <c r="V924" s="228"/>
      <c r="AA924" s="228"/>
      <c r="AB924" s="228"/>
      <c r="AC924" s="228"/>
      <c r="AH924" s="228"/>
      <c r="AI924" s="228"/>
      <c r="AJ924" s="228"/>
    </row>
    <row r="925" spans="6:36" ht="13.5" customHeight="1">
      <c r="F925" s="228"/>
      <c r="G925" s="228"/>
      <c r="H925" s="228"/>
      <c r="M925" s="228"/>
      <c r="N925" s="228"/>
      <c r="O925" s="228"/>
      <c r="T925" s="228"/>
      <c r="U925" s="228"/>
      <c r="V925" s="228"/>
      <c r="AA925" s="228"/>
      <c r="AB925" s="228"/>
      <c r="AC925" s="228"/>
      <c r="AH925" s="228"/>
      <c r="AI925" s="228"/>
      <c r="AJ925" s="228"/>
    </row>
    <row r="926" spans="6:36" ht="13.5" customHeight="1">
      <c r="F926" s="228"/>
      <c r="G926" s="228"/>
      <c r="H926" s="228"/>
      <c r="M926" s="228"/>
      <c r="N926" s="228"/>
      <c r="O926" s="228"/>
      <c r="T926" s="228"/>
      <c r="U926" s="228"/>
      <c r="V926" s="228"/>
      <c r="AA926" s="228"/>
      <c r="AB926" s="228"/>
      <c r="AC926" s="228"/>
      <c r="AH926" s="228"/>
      <c r="AI926" s="228"/>
      <c r="AJ926" s="228"/>
    </row>
    <row r="927" spans="6:36" ht="13.5" customHeight="1">
      <c r="F927" s="228"/>
      <c r="G927" s="228"/>
      <c r="H927" s="228"/>
      <c r="M927" s="228"/>
      <c r="N927" s="228"/>
      <c r="O927" s="228"/>
      <c r="T927" s="228"/>
      <c r="U927" s="228"/>
      <c r="V927" s="228"/>
      <c r="AA927" s="228"/>
      <c r="AB927" s="228"/>
      <c r="AC927" s="228"/>
      <c r="AH927" s="228"/>
      <c r="AI927" s="228"/>
      <c r="AJ927" s="228"/>
    </row>
    <row r="928" spans="6:36" ht="13.5" customHeight="1">
      <c r="F928" s="228"/>
      <c r="G928" s="228"/>
      <c r="H928" s="228"/>
      <c r="M928" s="228"/>
      <c r="N928" s="228"/>
      <c r="O928" s="228"/>
      <c r="T928" s="228"/>
      <c r="U928" s="228"/>
      <c r="V928" s="228"/>
      <c r="AA928" s="228"/>
      <c r="AB928" s="228"/>
      <c r="AC928" s="228"/>
      <c r="AH928" s="228"/>
      <c r="AI928" s="228"/>
      <c r="AJ928" s="228"/>
    </row>
    <row r="929" spans="6:36" ht="13.5" customHeight="1">
      <c r="F929" s="228"/>
      <c r="G929" s="228"/>
      <c r="H929" s="228"/>
      <c r="M929" s="228"/>
      <c r="N929" s="228"/>
      <c r="O929" s="228"/>
      <c r="T929" s="228"/>
      <c r="U929" s="228"/>
      <c r="V929" s="228"/>
      <c r="AA929" s="228"/>
      <c r="AB929" s="228"/>
      <c r="AC929" s="228"/>
      <c r="AH929" s="228"/>
      <c r="AI929" s="228"/>
      <c r="AJ929" s="228"/>
    </row>
    <row r="930" spans="6:36" ht="13.5" customHeight="1">
      <c r="F930" s="228"/>
      <c r="G930" s="228"/>
      <c r="H930" s="228"/>
      <c r="M930" s="228"/>
      <c r="N930" s="228"/>
      <c r="O930" s="228"/>
      <c r="T930" s="228"/>
      <c r="U930" s="228"/>
      <c r="V930" s="228"/>
      <c r="AA930" s="228"/>
      <c r="AB930" s="228"/>
      <c r="AC930" s="228"/>
      <c r="AH930" s="228"/>
      <c r="AI930" s="228"/>
      <c r="AJ930" s="228"/>
    </row>
    <row r="931" spans="6:36" ht="13.5" customHeight="1">
      <c r="F931" s="228"/>
      <c r="G931" s="228"/>
      <c r="H931" s="228"/>
      <c r="M931" s="228"/>
      <c r="N931" s="228"/>
      <c r="O931" s="228"/>
      <c r="T931" s="228"/>
      <c r="U931" s="228"/>
      <c r="V931" s="228"/>
      <c r="AA931" s="228"/>
      <c r="AB931" s="228"/>
      <c r="AC931" s="228"/>
      <c r="AH931" s="228"/>
      <c r="AI931" s="228"/>
      <c r="AJ931" s="228"/>
    </row>
    <row r="932" spans="6:36" ht="13.5" customHeight="1">
      <c r="F932" s="228"/>
      <c r="G932" s="228"/>
      <c r="H932" s="228"/>
      <c r="M932" s="228"/>
      <c r="N932" s="228"/>
      <c r="O932" s="228"/>
      <c r="T932" s="228"/>
      <c r="U932" s="228"/>
      <c r="V932" s="228"/>
      <c r="AA932" s="228"/>
      <c r="AB932" s="228"/>
      <c r="AC932" s="228"/>
      <c r="AH932" s="228"/>
      <c r="AI932" s="228"/>
      <c r="AJ932" s="228"/>
    </row>
    <row r="933" spans="6:36" ht="13.5" customHeight="1">
      <c r="F933" s="228"/>
      <c r="G933" s="228"/>
      <c r="H933" s="228"/>
      <c r="M933" s="228"/>
      <c r="N933" s="228"/>
      <c r="O933" s="228"/>
      <c r="T933" s="228"/>
      <c r="U933" s="228"/>
      <c r="V933" s="228"/>
      <c r="AA933" s="228"/>
      <c r="AB933" s="228"/>
      <c r="AC933" s="228"/>
      <c r="AH933" s="228"/>
      <c r="AI933" s="228"/>
      <c r="AJ933" s="228"/>
    </row>
    <row r="934" spans="6:36" ht="13.5" customHeight="1">
      <c r="F934" s="228"/>
      <c r="G934" s="228"/>
      <c r="H934" s="228"/>
      <c r="M934" s="228"/>
      <c r="N934" s="228"/>
      <c r="O934" s="228"/>
      <c r="T934" s="228"/>
      <c r="U934" s="228"/>
      <c r="V934" s="228"/>
      <c r="AA934" s="228"/>
      <c r="AB934" s="228"/>
      <c r="AC934" s="228"/>
      <c r="AH934" s="228"/>
      <c r="AI934" s="228"/>
      <c r="AJ934" s="228"/>
    </row>
    <row r="935" spans="6:36" ht="13.5" customHeight="1">
      <c r="F935" s="228"/>
      <c r="G935" s="228"/>
      <c r="H935" s="228"/>
      <c r="M935" s="228"/>
      <c r="N935" s="228"/>
      <c r="O935" s="228"/>
      <c r="T935" s="228"/>
      <c r="U935" s="228"/>
      <c r="V935" s="228"/>
      <c r="AA935" s="228"/>
      <c r="AB935" s="228"/>
      <c r="AC935" s="228"/>
      <c r="AH935" s="228"/>
      <c r="AI935" s="228"/>
      <c r="AJ935" s="228"/>
    </row>
    <row r="936" spans="6:36" ht="13.5" customHeight="1">
      <c r="F936" s="228"/>
      <c r="G936" s="228"/>
      <c r="H936" s="228"/>
      <c r="M936" s="228"/>
      <c r="N936" s="228"/>
      <c r="O936" s="228"/>
      <c r="T936" s="228"/>
      <c r="U936" s="228"/>
      <c r="V936" s="228"/>
      <c r="AA936" s="228"/>
      <c r="AB936" s="228"/>
      <c r="AC936" s="228"/>
      <c r="AH936" s="228"/>
      <c r="AI936" s="228"/>
      <c r="AJ936" s="228"/>
    </row>
    <row r="937" spans="6:36" ht="13.5" customHeight="1">
      <c r="F937" s="228"/>
      <c r="G937" s="228"/>
      <c r="H937" s="228"/>
      <c r="M937" s="228"/>
      <c r="N937" s="228"/>
      <c r="O937" s="228"/>
      <c r="T937" s="228"/>
      <c r="U937" s="228"/>
      <c r="V937" s="228"/>
      <c r="AA937" s="228"/>
      <c r="AB937" s="228"/>
      <c r="AC937" s="228"/>
      <c r="AH937" s="228"/>
      <c r="AI937" s="228"/>
      <c r="AJ937" s="228"/>
    </row>
    <row r="938" spans="6:36" ht="13.5" customHeight="1">
      <c r="F938" s="228"/>
      <c r="G938" s="228"/>
      <c r="H938" s="228"/>
      <c r="M938" s="228"/>
      <c r="N938" s="228"/>
      <c r="O938" s="228"/>
      <c r="T938" s="228"/>
      <c r="U938" s="228"/>
      <c r="V938" s="228"/>
      <c r="AA938" s="228"/>
      <c r="AB938" s="228"/>
      <c r="AC938" s="228"/>
      <c r="AH938" s="228"/>
      <c r="AI938" s="228"/>
      <c r="AJ938" s="228"/>
    </row>
    <row r="939" spans="6:36" ht="13.5" customHeight="1">
      <c r="F939" s="228"/>
      <c r="G939" s="228"/>
      <c r="H939" s="228"/>
      <c r="M939" s="228"/>
      <c r="N939" s="228"/>
      <c r="O939" s="228"/>
      <c r="T939" s="228"/>
      <c r="U939" s="228"/>
      <c r="V939" s="228"/>
      <c r="AA939" s="228"/>
      <c r="AB939" s="228"/>
      <c r="AC939" s="228"/>
      <c r="AH939" s="228"/>
      <c r="AI939" s="228"/>
      <c r="AJ939" s="228"/>
    </row>
    <row r="940" spans="6:36" ht="13.5" customHeight="1">
      <c r="F940" s="228"/>
      <c r="G940" s="228"/>
      <c r="H940" s="228"/>
      <c r="M940" s="228"/>
      <c r="N940" s="228"/>
      <c r="O940" s="228"/>
      <c r="T940" s="228"/>
      <c r="U940" s="228"/>
      <c r="V940" s="228"/>
      <c r="AA940" s="228"/>
      <c r="AB940" s="228"/>
      <c r="AC940" s="228"/>
      <c r="AH940" s="228"/>
      <c r="AI940" s="228"/>
      <c r="AJ940" s="228"/>
    </row>
    <row r="941" spans="6:36" ht="13.5" customHeight="1">
      <c r="F941" s="228"/>
      <c r="G941" s="228"/>
      <c r="H941" s="228"/>
      <c r="M941" s="228"/>
      <c r="N941" s="228"/>
      <c r="O941" s="228"/>
      <c r="T941" s="228"/>
      <c r="U941" s="228"/>
      <c r="V941" s="228"/>
      <c r="AA941" s="228"/>
      <c r="AB941" s="228"/>
      <c r="AC941" s="228"/>
      <c r="AH941" s="228"/>
      <c r="AI941" s="228"/>
      <c r="AJ941" s="228"/>
    </row>
    <row r="942" spans="6:36" ht="13.5" customHeight="1">
      <c r="F942" s="228"/>
      <c r="G942" s="228"/>
      <c r="H942" s="228"/>
      <c r="M942" s="228"/>
      <c r="N942" s="228"/>
      <c r="O942" s="228"/>
      <c r="T942" s="228"/>
      <c r="U942" s="228"/>
      <c r="V942" s="228"/>
      <c r="AA942" s="228"/>
      <c r="AB942" s="228"/>
      <c r="AC942" s="228"/>
      <c r="AH942" s="228"/>
      <c r="AI942" s="228"/>
      <c r="AJ942" s="228"/>
    </row>
    <row r="943" spans="6:36" ht="13.5" customHeight="1">
      <c r="F943" s="228"/>
      <c r="G943" s="228"/>
      <c r="H943" s="228"/>
      <c r="M943" s="228"/>
      <c r="N943" s="228"/>
      <c r="O943" s="228"/>
      <c r="T943" s="228"/>
      <c r="U943" s="228"/>
      <c r="V943" s="228"/>
      <c r="AA943" s="228"/>
      <c r="AB943" s="228"/>
      <c r="AC943" s="228"/>
      <c r="AH943" s="228"/>
      <c r="AI943" s="228"/>
      <c r="AJ943" s="228"/>
    </row>
    <row r="944" spans="6:36" ht="13.5" customHeight="1">
      <c r="F944" s="228"/>
      <c r="G944" s="228"/>
      <c r="H944" s="228"/>
      <c r="M944" s="228"/>
      <c r="N944" s="228"/>
      <c r="O944" s="228"/>
      <c r="T944" s="228"/>
      <c r="U944" s="228"/>
      <c r="V944" s="228"/>
      <c r="AA944" s="228"/>
      <c r="AB944" s="228"/>
      <c r="AC944" s="228"/>
      <c r="AH944" s="228"/>
      <c r="AI944" s="228"/>
      <c r="AJ944" s="228"/>
    </row>
    <row r="945" spans="6:36" ht="13.5" customHeight="1">
      <c r="F945" s="228"/>
      <c r="G945" s="228"/>
      <c r="H945" s="228"/>
      <c r="M945" s="228"/>
      <c r="N945" s="228"/>
      <c r="O945" s="228"/>
      <c r="T945" s="228"/>
      <c r="U945" s="228"/>
      <c r="V945" s="228"/>
      <c r="AA945" s="228"/>
      <c r="AB945" s="228"/>
      <c r="AC945" s="228"/>
      <c r="AH945" s="228"/>
      <c r="AI945" s="228"/>
      <c r="AJ945" s="228"/>
    </row>
    <row r="946" spans="6:36" ht="13.5" customHeight="1">
      <c r="F946" s="228"/>
      <c r="G946" s="228"/>
      <c r="H946" s="228"/>
      <c r="M946" s="228"/>
      <c r="N946" s="228"/>
      <c r="O946" s="228"/>
      <c r="T946" s="228"/>
      <c r="U946" s="228"/>
      <c r="V946" s="228"/>
      <c r="AA946" s="228"/>
      <c r="AB946" s="228"/>
      <c r="AC946" s="228"/>
      <c r="AH946" s="228"/>
      <c r="AI946" s="228"/>
      <c r="AJ946" s="228"/>
    </row>
    <row r="947" spans="6:36" ht="13.5" customHeight="1">
      <c r="F947" s="228"/>
      <c r="G947" s="228"/>
      <c r="H947" s="228"/>
      <c r="M947" s="228"/>
      <c r="N947" s="228"/>
      <c r="O947" s="228"/>
      <c r="T947" s="228"/>
      <c r="U947" s="228"/>
      <c r="V947" s="228"/>
      <c r="AA947" s="228"/>
      <c r="AB947" s="228"/>
      <c r="AC947" s="228"/>
      <c r="AH947" s="228"/>
      <c r="AI947" s="228"/>
      <c r="AJ947" s="228"/>
    </row>
    <row r="948" spans="6:36" ht="13.5" customHeight="1">
      <c r="F948" s="228"/>
      <c r="G948" s="228"/>
      <c r="H948" s="228"/>
      <c r="M948" s="228"/>
      <c r="N948" s="228"/>
      <c r="O948" s="228"/>
      <c r="T948" s="228"/>
      <c r="U948" s="228"/>
      <c r="V948" s="228"/>
      <c r="AA948" s="228"/>
      <c r="AB948" s="228"/>
      <c r="AC948" s="228"/>
      <c r="AH948" s="228"/>
      <c r="AI948" s="228"/>
      <c r="AJ948" s="228"/>
    </row>
    <row r="949" spans="6:36" ht="13.5" customHeight="1">
      <c r="F949" s="228"/>
      <c r="G949" s="228"/>
      <c r="H949" s="228"/>
      <c r="M949" s="228"/>
      <c r="N949" s="228"/>
      <c r="O949" s="228"/>
      <c r="T949" s="228"/>
      <c r="U949" s="228"/>
      <c r="V949" s="228"/>
      <c r="AA949" s="228"/>
      <c r="AB949" s="228"/>
      <c r="AC949" s="228"/>
      <c r="AH949" s="228"/>
      <c r="AI949" s="228"/>
      <c r="AJ949" s="228"/>
    </row>
    <row r="950" spans="6:36" ht="13.5" customHeight="1">
      <c r="F950" s="228"/>
      <c r="G950" s="228"/>
      <c r="H950" s="228"/>
      <c r="M950" s="228"/>
      <c r="N950" s="228"/>
      <c r="O950" s="228"/>
      <c r="T950" s="228"/>
      <c r="U950" s="228"/>
      <c r="V950" s="228"/>
      <c r="AA950" s="228"/>
      <c r="AB950" s="228"/>
      <c r="AC950" s="228"/>
      <c r="AH950" s="228"/>
      <c r="AI950" s="228"/>
      <c r="AJ950" s="228"/>
    </row>
    <row r="951" spans="6:36" ht="13.5" customHeight="1">
      <c r="F951" s="228"/>
      <c r="G951" s="228"/>
      <c r="H951" s="228"/>
      <c r="M951" s="228"/>
      <c r="N951" s="228"/>
      <c r="O951" s="228"/>
      <c r="T951" s="228"/>
      <c r="U951" s="228"/>
      <c r="V951" s="228"/>
      <c r="AA951" s="228"/>
      <c r="AB951" s="228"/>
      <c r="AC951" s="228"/>
      <c r="AH951" s="228"/>
      <c r="AI951" s="228"/>
      <c r="AJ951" s="228"/>
    </row>
    <row r="952" spans="6:36" ht="13.5" customHeight="1">
      <c r="F952" s="228"/>
      <c r="G952" s="228"/>
      <c r="H952" s="228"/>
      <c r="M952" s="228"/>
      <c r="N952" s="228"/>
      <c r="O952" s="228"/>
      <c r="T952" s="228"/>
      <c r="U952" s="228"/>
      <c r="V952" s="228"/>
      <c r="AA952" s="228"/>
      <c r="AB952" s="228"/>
      <c r="AC952" s="228"/>
      <c r="AH952" s="228"/>
      <c r="AI952" s="228"/>
      <c r="AJ952" s="228"/>
    </row>
    <row r="953" spans="6:36" ht="13.5" customHeight="1">
      <c r="F953" s="228"/>
      <c r="G953" s="228"/>
      <c r="H953" s="228"/>
      <c r="M953" s="228"/>
      <c r="N953" s="228"/>
      <c r="O953" s="228"/>
      <c r="T953" s="228"/>
      <c r="U953" s="228"/>
      <c r="V953" s="228"/>
      <c r="AA953" s="228"/>
      <c r="AB953" s="228"/>
      <c r="AC953" s="228"/>
      <c r="AH953" s="228"/>
      <c r="AI953" s="228"/>
      <c r="AJ953" s="228"/>
    </row>
    <row r="954" spans="6:36" ht="13.5" customHeight="1">
      <c r="F954" s="228"/>
      <c r="G954" s="228"/>
      <c r="H954" s="228"/>
      <c r="M954" s="228"/>
      <c r="N954" s="228"/>
      <c r="O954" s="228"/>
      <c r="T954" s="228"/>
      <c r="U954" s="228"/>
      <c r="V954" s="228"/>
      <c r="AA954" s="228"/>
      <c r="AB954" s="228"/>
      <c r="AC954" s="228"/>
      <c r="AH954" s="228"/>
      <c r="AI954" s="228"/>
      <c r="AJ954" s="228"/>
    </row>
    <row r="955" spans="6:36" ht="13.5" customHeight="1">
      <c r="F955" s="228"/>
      <c r="G955" s="228"/>
      <c r="H955" s="228"/>
      <c r="M955" s="228"/>
      <c r="N955" s="228"/>
      <c r="O955" s="228"/>
      <c r="T955" s="228"/>
      <c r="U955" s="228"/>
      <c r="V955" s="228"/>
      <c r="AA955" s="228"/>
      <c r="AB955" s="228"/>
      <c r="AC955" s="228"/>
      <c r="AH955" s="228"/>
      <c r="AI955" s="228"/>
      <c r="AJ955" s="228"/>
    </row>
    <row r="956" spans="6:36" ht="13.5" customHeight="1">
      <c r="F956" s="228"/>
      <c r="G956" s="228"/>
      <c r="H956" s="228"/>
      <c r="M956" s="228"/>
      <c r="N956" s="228"/>
      <c r="O956" s="228"/>
      <c r="T956" s="228"/>
      <c r="U956" s="228"/>
      <c r="V956" s="228"/>
      <c r="AA956" s="228"/>
      <c r="AB956" s="228"/>
      <c r="AC956" s="228"/>
      <c r="AH956" s="228"/>
      <c r="AI956" s="228"/>
      <c r="AJ956" s="228"/>
    </row>
    <row r="957" spans="6:36" ht="13.5" customHeight="1">
      <c r="F957" s="228"/>
      <c r="G957" s="228"/>
      <c r="H957" s="228"/>
      <c r="M957" s="228"/>
      <c r="N957" s="228"/>
      <c r="O957" s="228"/>
      <c r="T957" s="228"/>
      <c r="U957" s="228"/>
      <c r="V957" s="228"/>
      <c r="AA957" s="228"/>
      <c r="AB957" s="228"/>
      <c r="AC957" s="228"/>
      <c r="AH957" s="228"/>
      <c r="AI957" s="228"/>
      <c r="AJ957" s="228"/>
    </row>
    <row r="958" spans="6:36" ht="13.5" customHeight="1">
      <c r="F958" s="228"/>
      <c r="G958" s="228"/>
      <c r="H958" s="228"/>
      <c r="M958" s="228"/>
      <c r="N958" s="228"/>
      <c r="O958" s="228"/>
      <c r="T958" s="228"/>
      <c r="U958" s="228"/>
      <c r="V958" s="228"/>
      <c r="AA958" s="228"/>
      <c r="AB958" s="228"/>
      <c r="AC958" s="228"/>
      <c r="AH958" s="228"/>
      <c r="AI958" s="228"/>
      <c r="AJ958" s="228"/>
    </row>
    <row r="959" spans="6:36" ht="13.5" customHeight="1">
      <c r="F959" s="228"/>
      <c r="G959" s="228"/>
      <c r="H959" s="228"/>
      <c r="M959" s="228"/>
      <c r="N959" s="228"/>
      <c r="O959" s="228"/>
      <c r="T959" s="228"/>
      <c r="U959" s="228"/>
      <c r="V959" s="228"/>
      <c r="AA959" s="228"/>
      <c r="AB959" s="228"/>
      <c r="AC959" s="228"/>
      <c r="AH959" s="228"/>
      <c r="AI959" s="228"/>
      <c r="AJ959" s="228"/>
    </row>
    <row r="960" spans="6:36" ht="13.5" customHeight="1">
      <c r="F960" s="228"/>
      <c r="G960" s="228"/>
      <c r="H960" s="228"/>
      <c r="M960" s="228"/>
      <c r="N960" s="228"/>
      <c r="O960" s="228"/>
      <c r="T960" s="228"/>
      <c r="U960" s="228"/>
      <c r="V960" s="228"/>
      <c r="AA960" s="228"/>
      <c r="AB960" s="228"/>
      <c r="AC960" s="228"/>
      <c r="AH960" s="228"/>
      <c r="AI960" s="228"/>
      <c r="AJ960" s="228"/>
    </row>
    <row r="961" spans="6:36" ht="13.5" customHeight="1">
      <c r="F961" s="228"/>
      <c r="G961" s="228"/>
      <c r="H961" s="228"/>
      <c r="M961" s="228"/>
      <c r="N961" s="228"/>
      <c r="O961" s="228"/>
      <c r="T961" s="228"/>
      <c r="U961" s="228"/>
      <c r="V961" s="228"/>
      <c r="AA961" s="228"/>
      <c r="AB961" s="228"/>
      <c r="AC961" s="228"/>
      <c r="AH961" s="228"/>
      <c r="AI961" s="228"/>
      <c r="AJ961" s="228"/>
    </row>
    <row r="962" spans="6:36" ht="13.5" customHeight="1">
      <c r="F962" s="228"/>
      <c r="G962" s="228"/>
      <c r="H962" s="228"/>
      <c r="M962" s="228"/>
      <c r="N962" s="228"/>
      <c r="O962" s="228"/>
      <c r="T962" s="228"/>
      <c r="U962" s="228"/>
      <c r="V962" s="228"/>
      <c r="AA962" s="228"/>
      <c r="AB962" s="228"/>
      <c r="AC962" s="228"/>
      <c r="AH962" s="228"/>
      <c r="AI962" s="228"/>
      <c r="AJ962" s="228"/>
    </row>
    <row r="963" spans="6:36" ht="13.5" customHeight="1">
      <c r="F963" s="228"/>
      <c r="G963" s="228"/>
      <c r="H963" s="228"/>
      <c r="M963" s="228"/>
      <c r="N963" s="228"/>
      <c r="O963" s="228"/>
      <c r="T963" s="228"/>
      <c r="U963" s="228"/>
      <c r="V963" s="228"/>
      <c r="AA963" s="228"/>
      <c r="AB963" s="228"/>
      <c r="AC963" s="228"/>
      <c r="AH963" s="228"/>
      <c r="AI963" s="228"/>
      <c r="AJ963" s="228"/>
    </row>
    <row r="964" spans="6:36" ht="13.5" customHeight="1">
      <c r="F964" s="228"/>
      <c r="G964" s="228"/>
      <c r="H964" s="228"/>
      <c r="M964" s="228"/>
      <c r="N964" s="228"/>
      <c r="O964" s="228"/>
      <c r="T964" s="228"/>
      <c r="U964" s="228"/>
      <c r="V964" s="228"/>
      <c r="AA964" s="228"/>
      <c r="AB964" s="228"/>
      <c r="AC964" s="228"/>
      <c r="AH964" s="228"/>
      <c r="AI964" s="228"/>
      <c r="AJ964" s="228"/>
    </row>
    <row r="965" spans="6:36" ht="13.5" customHeight="1">
      <c r="F965" s="228"/>
      <c r="G965" s="228"/>
      <c r="H965" s="228"/>
      <c r="M965" s="228"/>
      <c r="N965" s="228"/>
      <c r="O965" s="228"/>
      <c r="T965" s="228"/>
      <c r="U965" s="228"/>
      <c r="V965" s="228"/>
      <c r="AA965" s="228"/>
      <c r="AB965" s="228"/>
      <c r="AC965" s="228"/>
      <c r="AH965" s="228"/>
      <c r="AI965" s="228"/>
      <c r="AJ965" s="228"/>
    </row>
    <row r="966" spans="6:36" ht="13.5" customHeight="1">
      <c r="F966" s="228"/>
      <c r="G966" s="228"/>
      <c r="H966" s="228"/>
      <c r="M966" s="228"/>
      <c r="N966" s="228"/>
      <c r="O966" s="228"/>
      <c r="T966" s="228"/>
      <c r="U966" s="228"/>
      <c r="V966" s="228"/>
      <c r="AA966" s="228"/>
      <c r="AB966" s="228"/>
      <c r="AC966" s="228"/>
      <c r="AH966" s="228"/>
      <c r="AI966" s="228"/>
      <c r="AJ966" s="228"/>
    </row>
    <row r="967" spans="6:36" ht="13.5" customHeight="1">
      <c r="F967" s="228"/>
      <c r="G967" s="228"/>
      <c r="H967" s="228"/>
      <c r="M967" s="228"/>
      <c r="N967" s="228"/>
      <c r="O967" s="228"/>
      <c r="T967" s="228"/>
      <c r="U967" s="228"/>
      <c r="V967" s="228"/>
      <c r="AA967" s="228"/>
      <c r="AB967" s="228"/>
      <c r="AC967" s="228"/>
      <c r="AH967" s="228"/>
      <c r="AI967" s="228"/>
      <c r="AJ967" s="228"/>
    </row>
    <row r="968" spans="6:36" ht="13.5" customHeight="1">
      <c r="F968" s="228"/>
      <c r="G968" s="228"/>
      <c r="H968" s="228"/>
      <c r="M968" s="228"/>
      <c r="N968" s="228"/>
      <c r="O968" s="228"/>
      <c r="T968" s="228"/>
      <c r="U968" s="228"/>
      <c r="V968" s="228"/>
      <c r="AA968" s="228"/>
      <c r="AB968" s="228"/>
      <c r="AC968" s="228"/>
      <c r="AH968" s="228"/>
      <c r="AI968" s="228"/>
      <c r="AJ968" s="228"/>
    </row>
    <row r="969" spans="6:36" ht="13.5" customHeight="1">
      <c r="F969" s="228"/>
      <c r="G969" s="228"/>
      <c r="H969" s="228"/>
      <c r="M969" s="228"/>
      <c r="N969" s="228"/>
      <c r="O969" s="228"/>
      <c r="T969" s="228"/>
      <c r="U969" s="228"/>
      <c r="V969" s="228"/>
      <c r="AA969" s="228"/>
      <c r="AB969" s="228"/>
      <c r="AC969" s="228"/>
      <c r="AH969" s="228"/>
      <c r="AI969" s="228"/>
      <c r="AJ969" s="228"/>
    </row>
    <row r="970" spans="6:36" ht="13.5" customHeight="1">
      <c r="F970" s="228"/>
      <c r="G970" s="228"/>
      <c r="H970" s="228"/>
      <c r="M970" s="228"/>
      <c r="N970" s="228"/>
      <c r="O970" s="228"/>
      <c r="T970" s="228"/>
      <c r="U970" s="228"/>
      <c r="V970" s="228"/>
      <c r="AA970" s="228"/>
      <c r="AB970" s="228"/>
      <c r="AC970" s="228"/>
      <c r="AH970" s="228"/>
      <c r="AI970" s="228"/>
      <c r="AJ970" s="228"/>
    </row>
    <row r="971" spans="6:36" ht="13.5" customHeight="1">
      <c r="F971" s="228"/>
      <c r="G971" s="228"/>
      <c r="H971" s="228"/>
      <c r="M971" s="228"/>
      <c r="N971" s="228"/>
      <c r="O971" s="228"/>
      <c r="T971" s="228"/>
      <c r="U971" s="228"/>
      <c r="V971" s="228"/>
      <c r="AA971" s="228"/>
      <c r="AB971" s="228"/>
      <c r="AC971" s="228"/>
      <c r="AH971" s="228"/>
      <c r="AI971" s="228"/>
      <c r="AJ971" s="228"/>
    </row>
    <row r="972" spans="6:36" ht="13.5" customHeight="1">
      <c r="F972" s="228"/>
      <c r="G972" s="228"/>
      <c r="H972" s="228"/>
      <c r="M972" s="228"/>
      <c r="N972" s="228"/>
      <c r="O972" s="228"/>
      <c r="T972" s="228"/>
      <c r="U972" s="228"/>
      <c r="V972" s="228"/>
      <c r="AA972" s="228"/>
      <c r="AB972" s="228"/>
      <c r="AC972" s="228"/>
      <c r="AH972" s="228"/>
      <c r="AI972" s="228"/>
      <c r="AJ972" s="228"/>
    </row>
    <row r="973" spans="6:36" ht="13.5" customHeight="1">
      <c r="F973" s="228"/>
      <c r="G973" s="228"/>
      <c r="H973" s="228"/>
      <c r="M973" s="228"/>
      <c r="N973" s="228"/>
      <c r="O973" s="228"/>
      <c r="T973" s="228"/>
      <c r="U973" s="228"/>
      <c r="V973" s="228"/>
      <c r="AA973" s="228"/>
      <c r="AB973" s="228"/>
      <c r="AC973" s="228"/>
      <c r="AH973" s="228"/>
      <c r="AI973" s="228"/>
      <c r="AJ973" s="228"/>
    </row>
    <row r="974" spans="6:36" ht="13.5" customHeight="1">
      <c r="F974" s="228"/>
      <c r="G974" s="228"/>
      <c r="H974" s="228"/>
      <c r="M974" s="228"/>
      <c r="N974" s="228"/>
      <c r="O974" s="228"/>
      <c r="T974" s="228"/>
      <c r="U974" s="228"/>
      <c r="V974" s="228"/>
      <c r="AA974" s="228"/>
      <c r="AB974" s="228"/>
      <c r="AC974" s="228"/>
      <c r="AH974" s="228"/>
      <c r="AI974" s="228"/>
      <c r="AJ974" s="228"/>
    </row>
    <row r="975" spans="6:36" ht="13.5" customHeight="1">
      <c r="F975" s="228"/>
      <c r="G975" s="228"/>
      <c r="H975" s="228"/>
      <c r="M975" s="228"/>
      <c r="N975" s="228"/>
      <c r="O975" s="228"/>
      <c r="T975" s="228"/>
      <c r="U975" s="228"/>
      <c r="V975" s="228"/>
      <c r="AA975" s="228"/>
      <c r="AB975" s="228"/>
      <c r="AC975" s="228"/>
      <c r="AH975" s="228"/>
      <c r="AI975" s="228"/>
      <c r="AJ975" s="228"/>
    </row>
    <row r="976" spans="6:36" ht="13.5" customHeight="1">
      <c r="F976" s="228"/>
      <c r="G976" s="228"/>
      <c r="H976" s="228"/>
      <c r="M976" s="228"/>
      <c r="N976" s="228"/>
      <c r="O976" s="228"/>
      <c r="T976" s="228"/>
      <c r="U976" s="228"/>
      <c r="V976" s="228"/>
      <c r="AA976" s="228"/>
      <c r="AB976" s="228"/>
      <c r="AC976" s="228"/>
      <c r="AH976" s="228"/>
      <c r="AI976" s="228"/>
      <c r="AJ976" s="228"/>
    </row>
    <row r="977" spans="6:36" ht="13.5" customHeight="1">
      <c r="F977" s="228"/>
      <c r="G977" s="228"/>
      <c r="H977" s="228"/>
      <c r="M977" s="228"/>
      <c r="N977" s="228"/>
      <c r="O977" s="228"/>
      <c r="T977" s="228"/>
      <c r="U977" s="228"/>
      <c r="V977" s="228"/>
      <c r="AA977" s="228"/>
      <c r="AB977" s="228"/>
      <c r="AC977" s="228"/>
      <c r="AH977" s="228"/>
      <c r="AI977" s="228"/>
      <c r="AJ977" s="228"/>
    </row>
    <row r="978" spans="6:36" ht="13.5" customHeight="1">
      <c r="F978" s="228"/>
      <c r="G978" s="228"/>
      <c r="H978" s="228"/>
      <c r="M978" s="228"/>
      <c r="N978" s="228"/>
      <c r="O978" s="228"/>
      <c r="T978" s="228"/>
      <c r="U978" s="228"/>
      <c r="V978" s="228"/>
      <c r="AA978" s="228"/>
      <c r="AB978" s="228"/>
      <c r="AC978" s="228"/>
      <c r="AH978" s="228"/>
      <c r="AI978" s="228"/>
      <c r="AJ978" s="228"/>
    </row>
    <row r="979" spans="6:36" ht="13.5" customHeight="1">
      <c r="F979" s="228"/>
      <c r="G979" s="228"/>
      <c r="H979" s="228"/>
      <c r="M979" s="228"/>
      <c r="N979" s="228"/>
      <c r="O979" s="228"/>
      <c r="T979" s="228"/>
      <c r="U979" s="228"/>
      <c r="V979" s="228"/>
      <c r="AA979" s="228"/>
      <c r="AB979" s="228"/>
      <c r="AC979" s="228"/>
      <c r="AH979" s="228"/>
      <c r="AI979" s="228"/>
      <c r="AJ979" s="228"/>
    </row>
    <row r="980" spans="6:36" ht="13.5" customHeight="1">
      <c r="F980" s="228"/>
      <c r="G980" s="228"/>
      <c r="H980" s="228"/>
      <c r="M980" s="228"/>
      <c r="N980" s="228"/>
      <c r="O980" s="228"/>
      <c r="T980" s="228"/>
      <c r="U980" s="228"/>
      <c r="V980" s="228"/>
      <c r="AA980" s="228"/>
      <c r="AB980" s="228"/>
      <c r="AC980" s="228"/>
      <c r="AH980" s="228"/>
      <c r="AI980" s="228"/>
      <c r="AJ980" s="228"/>
    </row>
    <row r="981" spans="6:36" ht="13.5" customHeight="1">
      <c r="F981" s="228"/>
      <c r="G981" s="228"/>
      <c r="H981" s="228"/>
      <c r="M981" s="228"/>
      <c r="N981" s="228"/>
      <c r="O981" s="228"/>
      <c r="T981" s="228"/>
      <c r="U981" s="228"/>
      <c r="V981" s="228"/>
      <c r="AA981" s="228"/>
      <c r="AB981" s="228"/>
      <c r="AC981" s="228"/>
      <c r="AH981" s="228"/>
      <c r="AI981" s="228"/>
      <c r="AJ981" s="228"/>
    </row>
    <row r="982" spans="6:36" ht="13.5" customHeight="1">
      <c r="F982" s="228"/>
      <c r="G982" s="228"/>
      <c r="H982" s="228"/>
      <c r="M982" s="228"/>
      <c r="N982" s="228"/>
      <c r="O982" s="228"/>
      <c r="T982" s="228"/>
      <c r="U982" s="228"/>
      <c r="V982" s="228"/>
      <c r="AA982" s="228"/>
      <c r="AB982" s="228"/>
      <c r="AC982" s="228"/>
      <c r="AH982" s="228"/>
      <c r="AI982" s="228"/>
      <c r="AJ982" s="228"/>
    </row>
    <row r="983" spans="6:36" ht="13.5" customHeight="1">
      <c r="F983" s="228"/>
      <c r="G983" s="228"/>
      <c r="H983" s="228"/>
      <c r="M983" s="228"/>
      <c r="N983" s="228"/>
      <c r="O983" s="228"/>
      <c r="T983" s="228"/>
      <c r="U983" s="228"/>
      <c r="V983" s="228"/>
      <c r="AA983" s="228"/>
      <c r="AB983" s="228"/>
      <c r="AC983" s="228"/>
      <c r="AH983" s="228"/>
      <c r="AI983" s="228"/>
      <c r="AJ983" s="228"/>
    </row>
    <row r="984" spans="6:36" ht="13.5" customHeight="1">
      <c r="F984" s="228"/>
      <c r="G984" s="228"/>
      <c r="H984" s="228"/>
      <c r="M984" s="228"/>
      <c r="N984" s="228"/>
      <c r="O984" s="228"/>
      <c r="T984" s="228"/>
      <c r="U984" s="228"/>
      <c r="V984" s="228"/>
      <c r="AA984" s="228"/>
      <c r="AB984" s="228"/>
      <c r="AC984" s="228"/>
      <c r="AH984" s="228"/>
      <c r="AI984" s="228"/>
      <c r="AJ984" s="228"/>
    </row>
    <row r="985" spans="6:36" ht="13.5" customHeight="1">
      <c r="F985" s="228"/>
      <c r="G985" s="228"/>
      <c r="H985" s="228"/>
      <c r="M985" s="228"/>
      <c r="N985" s="228"/>
      <c r="O985" s="228"/>
      <c r="T985" s="228"/>
      <c r="U985" s="228"/>
      <c r="V985" s="228"/>
      <c r="AA985" s="228"/>
      <c r="AB985" s="228"/>
      <c r="AC985" s="228"/>
      <c r="AH985" s="228"/>
      <c r="AI985" s="228"/>
      <c r="AJ985" s="228"/>
    </row>
    <row r="986" spans="6:36" ht="13.5" customHeight="1">
      <c r="F986" s="228"/>
      <c r="G986" s="228"/>
      <c r="H986" s="228"/>
      <c r="M986" s="228"/>
      <c r="N986" s="228"/>
      <c r="O986" s="228"/>
      <c r="T986" s="228"/>
      <c r="U986" s="228"/>
      <c r="V986" s="228"/>
      <c r="AA986" s="228"/>
      <c r="AB986" s="228"/>
      <c r="AC986" s="228"/>
      <c r="AH986" s="228"/>
      <c r="AI986" s="228"/>
      <c r="AJ986" s="228"/>
    </row>
    <row r="987" spans="6:36" ht="13.5" customHeight="1">
      <c r="F987" s="228"/>
      <c r="G987" s="228"/>
      <c r="H987" s="228"/>
      <c r="M987" s="228"/>
      <c r="N987" s="228"/>
      <c r="O987" s="228"/>
      <c r="T987" s="228"/>
      <c r="U987" s="228"/>
      <c r="V987" s="228"/>
      <c r="AA987" s="228"/>
      <c r="AB987" s="228"/>
      <c r="AC987" s="228"/>
      <c r="AH987" s="228"/>
      <c r="AI987" s="228"/>
      <c r="AJ987" s="228"/>
    </row>
    <row r="988" spans="6:36" ht="13.5" customHeight="1">
      <c r="F988" s="228"/>
      <c r="G988" s="228"/>
      <c r="H988" s="228"/>
      <c r="M988" s="228"/>
      <c r="N988" s="228"/>
      <c r="O988" s="228"/>
      <c r="T988" s="228"/>
      <c r="U988" s="228"/>
      <c r="V988" s="228"/>
      <c r="AA988" s="228"/>
      <c r="AB988" s="228"/>
      <c r="AC988" s="228"/>
      <c r="AH988" s="228"/>
      <c r="AI988" s="228"/>
      <c r="AJ988" s="228"/>
    </row>
    <row r="989" spans="6:36" ht="13.5" customHeight="1">
      <c r="F989" s="228"/>
      <c r="G989" s="228"/>
      <c r="H989" s="228"/>
      <c r="M989" s="228"/>
      <c r="N989" s="228"/>
      <c r="O989" s="228"/>
      <c r="T989" s="228"/>
      <c r="U989" s="228"/>
      <c r="V989" s="228"/>
      <c r="AA989" s="228"/>
      <c r="AB989" s="228"/>
      <c r="AC989" s="228"/>
      <c r="AH989" s="228"/>
      <c r="AI989" s="228"/>
      <c r="AJ989" s="228"/>
    </row>
    <row r="990" spans="6:36" ht="13.5" customHeight="1">
      <c r="F990" s="228"/>
      <c r="G990" s="228"/>
      <c r="H990" s="228"/>
      <c r="M990" s="228"/>
      <c r="N990" s="228"/>
      <c r="O990" s="228"/>
      <c r="T990" s="228"/>
      <c r="U990" s="228"/>
      <c r="V990" s="228"/>
      <c r="AA990" s="228"/>
      <c r="AB990" s="228"/>
      <c r="AC990" s="228"/>
      <c r="AH990" s="228"/>
      <c r="AI990" s="228"/>
      <c r="AJ990" s="228"/>
    </row>
    <row r="991" spans="6:36" ht="13.5" customHeight="1">
      <c r="F991" s="228"/>
      <c r="G991" s="228"/>
      <c r="H991" s="228"/>
      <c r="M991" s="228"/>
      <c r="N991" s="228"/>
      <c r="O991" s="228"/>
      <c r="T991" s="228"/>
      <c r="U991" s="228"/>
      <c r="V991" s="228"/>
      <c r="AA991" s="228"/>
      <c r="AB991" s="228"/>
      <c r="AC991" s="228"/>
      <c r="AH991" s="228"/>
      <c r="AI991" s="228"/>
      <c r="AJ991" s="228"/>
    </row>
    <row r="992" spans="6:36" ht="13.5" customHeight="1">
      <c r="F992" s="228"/>
      <c r="G992" s="228"/>
      <c r="H992" s="228"/>
      <c r="M992" s="228"/>
      <c r="N992" s="228"/>
      <c r="O992" s="228"/>
      <c r="T992" s="228"/>
      <c r="U992" s="228"/>
      <c r="V992" s="228"/>
      <c r="AA992" s="228"/>
      <c r="AB992" s="228"/>
      <c r="AC992" s="228"/>
      <c r="AH992" s="228"/>
      <c r="AI992" s="228"/>
      <c r="AJ992" s="228"/>
    </row>
    <row r="993" spans="6:36" ht="13.5" customHeight="1">
      <c r="F993" s="228"/>
      <c r="G993" s="228"/>
      <c r="H993" s="228"/>
      <c r="M993" s="228"/>
      <c r="N993" s="228"/>
      <c r="O993" s="228"/>
      <c r="T993" s="228"/>
      <c r="U993" s="228"/>
      <c r="V993" s="228"/>
      <c r="AA993" s="228"/>
      <c r="AB993" s="228"/>
      <c r="AC993" s="228"/>
      <c r="AH993" s="228"/>
      <c r="AI993" s="228"/>
      <c r="AJ993" s="228"/>
    </row>
    <row r="994" spans="6:36" ht="13.5" customHeight="1">
      <c r="F994" s="228"/>
      <c r="G994" s="228"/>
      <c r="H994" s="228"/>
      <c r="M994" s="228"/>
      <c r="N994" s="228"/>
      <c r="O994" s="228"/>
      <c r="T994" s="228"/>
      <c r="U994" s="228"/>
      <c r="V994" s="228"/>
      <c r="AA994" s="228"/>
      <c r="AB994" s="228"/>
      <c r="AC994" s="228"/>
      <c r="AH994" s="228"/>
      <c r="AI994" s="228"/>
      <c r="AJ994" s="228"/>
    </row>
    <row r="995" spans="6:36" ht="13.5" customHeight="1">
      <c r="F995" s="228"/>
      <c r="G995" s="228"/>
      <c r="H995" s="228"/>
      <c r="M995" s="228"/>
      <c r="N995" s="228"/>
      <c r="O995" s="228"/>
      <c r="T995" s="228"/>
      <c r="U995" s="228"/>
      <c r="V995" s="228"/>
      <c r="AA995" s="228"/>
      <c r="AB995" s="228"/>
      <c r="AC995" s="228"/>
      <c r="AH995" s="228"/>
      <c r="AI995" s="228"/>
      <c r="AJ995" s="228"/>
    </row>
    <row r="996" spans="6:36" ht="13.5" customHeight="1">
      <c r="F996" s="228"/>
      <c r="G996" s="228"/>
      <c r="H996" s="228"/>
      <c r="M996" s="228"/>
      <c r="N996" s="228"/>
      <c r="O996" s="228"/>
      <c r="T996" s="228"/>
      <c r="U996" s="228"/>
      <c r="V996" s="228"/>
      <c r="AA996" s="228"/>
      <c r="AB996" s="228"/>
      <c r="AC996" s="228"/>
      <c r="AH996" s="228"/>
      <c r="AI996" s="228"/>
      <c r="AJ996" s="228"/>
    </row>
    <row r="997" spans="6:36" ht="13.5" customHeight="1">
      <c r="F997" s="228"/>
      <c r="G997" s="228"/>
      <c r="H997" s="228"/>
      <c r="M997" s="228"/>
      <c r="N997" s="228"/>
      <c r="O997" s="228"/>
      <c r="T997" s="228"/>
      <c r="U997" s="228"/>
      <c r="V997" s="228"/>
      <c r="AA997" s="228"/>
      <c r="AB997" s="228"/>
      <c r="AC997" s="228"/>
      <c r="AH997" s="228"/>
      <c r="AI997" s="228"/>
      <c r="AJ997" s="228"/>
    </row>
    <row r="998" spans="6:36" ht="13.5" customHeight="1">
      <c r="F998" s="228"/>
      <c r="G998" s="228"/>
      <c r="H998" s="228"/>
      <c r="M998" s="228"/>
      <c r="N998" s="228"/>
      <c r="O998" s="228"/>
      <c r="T998" s="228"/>
      <c r="U998" s="228"/>
      <c r="V998" s="228"/>
      <c r="AA998" s="228"/>
      <c r="AB998" s="228"/>
      <c r="AC998" s="228"/>
      <c r="AH998" s="228"/>
      <c r="AI998" s="228"/>
      <c r="AJ998" s="228"/>
    </row>
    <row r="999" spans="6:36" ht="13.5" customHeight="1">
      <c r="F999" s="228"/>
      <c r="G999" s="228"/>
      <c r="H999" s="228"/>
      <c r="M999" s="228"/>
      <c r="N999" s="228"/>
      <c r="O999" s="228"/>
      <c r="T999" s="228"/>
      <c r="U999" s="228"/>
      <c r="V999" s="228"/>
      <c r="AA999" s="228"/>
      <c r="AB999" s="228"/>
      <c r="AC999" s="228"/>
      <c r="AH999" s="228"/>
      <c r="AI999" s="228"/>
      <c r="AJ999" s="228"/>
    </row>
    <row r="1000" spans="6:36" ht="13.5" customHeight="1">
      <c r="F1000" s="228"/>
      <c r="G1000" s="228"/>
      <c r="H1000" s="228"/>
      <c r="M1000" s="228"/>
      <c r="N1000" s="228"/>
      <c r="O1000" s="228"/>
      <c r="T1000" s="228"/>
      <c r="U1000" s="228"/>
      <c r="V1000" s="228"/>
      <c r="AA1000" s="228"/>
      <c r="AB1000" s="228"/>
      <c r="AC1000" s="228"/>
      <c r="AH1000" s="228"/>
      <c r="AI1000" s="228"/>
      <c r="AJ1000" s="228"/>
    </row>
  </sheetData>
  <mergeCells count="53">
    <mergeCell ref="A39:AG39"/>
    <mergeCell ref="A40:L40"/>
    <mergeCell ref="I22:I24"/>
    <mergeCell ref="I25:I29"/>
    <mergeCell ref="P25:P29"/>
    <mergeCell ref="W25:W29"/>
    <mergeCell ref="I32:J32"/>
    <mergeCell ref="P32:Q32"/>
    <mergeCell ref="W32:X32"/>
    <mergeCell ref="A25:A29"/>
    <mergeCell ref="I38:J38"/>
    <mergeCell ref="P38:Q38"/>
    <mergeCell ref="W38:X38"/>
    <mergeCell ref="AD38:AE38"/>
    <mergeCell ref="A5:A7"/>
    <mergeCell ref="A8:A15"/>
    <mergeCell ref="A16:A21"/>
    <mergeCell ref="B16:B21"/>
    <mergeCell ref="A22:A24"/>
    <mergeCell ref="B22:B24"/>
    <mergeCell ref="A30:B30"/>
    <mergeCell ref="A31:B31"/>
    <mergeCell ref="A32:A37"/>
    <mergeCell ref="B32:C32"/>
    <mergeCell ref="B38:C38"/>
    <mergeCell ref="AD32:AE32"/>
    <mergeCell ref="W3:Z3"/>
    <mergeCell ref="AD3:AG3"/>
    <mergeCell ref="B5:B7"/>
    <mergeCell ref="P5:P15"/>
    <mergeCell ref="W5:W7"/>
    <mergeCell ref="B8:B15"/>
    <mergeCell ref="W8:W15"/>
    <mergeCell ref="I5:I7"/>
    <mergeCell ref="I8:I15"/>
    <mergeCell ref="I16:I21"/>
    <mergeCell ref="P16:P21"/>
    <mergeCell ref="W16:W21"/>
    <mergeCell ref="P22:P24"/>
    <mergeCell ref="W22:W24"/>
    <mergeCell ref="B25:B29"/>
    <mergeCell ref="AD5:AD7"/>
    <mergeCell ref="AD8:AD15"/>
    <mergeCell ref="AD16:AD21"/>
    <mergeCell ref="AD22:AD24"/>
    <mergeCell ref="AD25:AD29"/>
    <mergeCell ref="A1:AG1"/>
    <mergeCell ref="A2:B2"/>
    <mergeCell ref="C2:L2"/>
    <mergeCell ref="AK2:BB2"/>
    <mergeCell ref="B3:E3"/>
    <mergeCell ref="I3:L3"/>
    <mergeCell ref="P3:S3"/>
  </mergeCells>
  <phoneticPr fontId="78" type="noConversion"/>
  <conditionalFormatting sqref="E22:E23">
    <cfRule type="containsText" dxfId="19" priority="1" stopIfTrue="1" operator="containsText" text="炸">
      <formula>NOT(ISERROR(SEARCH(("炸"),(E22))))</formula>
    </cfRule>
  </conditionalFormatting>
  <conditionalFormatting sqref="J20">
    <cfRule type="containsText" dxfId="18" priority="2" stopIfTrue="1" operator="containsText" text="炸">
      <formula>NOT(ISERROR(SEARCH(("炸"),(J20))))</formula>
    </cfRule>
  </conditionalFormatting>
  <conditionalFormatting sqref="J22">
    <cfRule type="containsText" dxfId="17" priority="3" stopIfTrue="1" operator="containsText" text="炸">
      <formula>NOT(ISERROR(SEARCH(("炸"),(J22))))</formula>
    </cfRule>
  </conditionalFormatting>
  <conditionalFormatting sqref="L22">
    <cfRule type="containsText" dxfId="16" priority="4" stopIfTrue="1" operator="containsText" text="炸">
      <formula>NOT(ISERROR(SEARCH(("炸"),(L22))))</formula>
    </cfRule>
  </conditionalFormatting>
  <conditionalFormatting sqref="Q22">
    <cfRule type="containsText" dxfId="15" priority="5" stopIfTrue="1" operator="containsText" text="炸">
      <formula>NOT(ISERROR(SEARCH(("炸"),(Q22))))</formula>
    </cfRule>
  </conditionalFormatting>
  <conditionalFormatting sqref="S22:S23">
    <cfRule type="containsText" dxfId="14" priority="6" stopIfTrue="1" operator="containsText" text="炸">
      <formula>NOT(ISERROR(SEARCH(("炸"),(S22))))</formula>
    </cfRule>
  </conditionalFormatting>
  <conditionalFormatting sqref="X22">
    <cfRule type="containsText" dxfId="13" priority="7" stopIfTrue="1" operator="containsText" text="炸">
      <formula>NOT(ISERROR(SEARCH(("炸"),(X22))))</formula>
    </cfRule>
  </conditionalFormatting>
  <conditionalFormatting sqref="Z22">
    <cfRule type="containsText" dxfId="12" priority="8" stopIfTrue="1" operator="containsText" text="炸">
      <formula>NOT(ISERROR(SEARCH(("炸"),(Z22))))</formula>
    </cfRule>
  </conditionalFormatting>
  <conditionalFormatting sqref="AE22">
    <cfRule type="containsText" dxfId="11" priority="9" stopIfTrue="1" operator="containsText" text="炸">
      <formula>NOT(ISERROR(SEARCH(("炸"),(AE22))))</formula>
    </cfRule>
  </conditionalFormatting>
  <conditionalFormatting sqref="C22">
    <cfRule type="containsText" dxfId="10" priority="10" stopIfTrue="1" operator="containsText" text="炸">
      <formula>NOT(ISERROR(SEARCH(("炸"),(C22))))</formula>
    </cfRule>
  </conditionalFormatting>
  <printOptions verticalCentered="1"/>
  <pageMargins left="0.19685039370078741" right="0.19685039370078741" top="0.19685039370078741" bottom="0.19685039370078741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1000"/>
  <sheetViews>
    <sheetView tabSelected="1" topLeftCell="A10" zoomScale="80" zoomScaleNormal="80" workbookViewId="0">
      <selection activeCell="L22" sqref="L22"/>
    </sheetView>
  </sheetViews>
  <sheetFormatPr defaultColWidth="14.44140625" defaultRowHeight="15" customHeight="1"/>
  <cols>
    <col min="1" max="1" width="4.88671875" customWidth="1"/>
    <col min="2" max="2" width="5.88671875" customWidth="1"/>
    <col min="3" max="3" width="10.6640625" customWidth="1"/>
    <col min="4" max="4" width="7.44140625" customWidth="1"/>
    <col min="5" max="5" width="6.6640625" customWidth="1"/>
    <col min="6" max="8" width="4.6640625" hidden="1" customWidth="1"/>
    <col min="9" max="9" width="6.33203125" customWidth="1"/>
    <col min="10" max="10" width="9.6640625" customWidth="1"/>
    <col min="11" max="11" width="6.6640625" customWidth="1"/>
    <col min="12" max="12" width="6.44140625" customWidth="1"/>
    <col min="13" max="15" width="4.6640625" hidden="1" customWidth="1"/>
    <col min="16" max="16" width="6.33203125" customWidth="1"/>
    <col min="17" max="17" width="9.6640625" customWidth="1"/>
    <col min="18" max="19" width="7.6640625" customWidth="1"/>
    <col min="20" max="22" width="4.6640625" hidden="1" customWidth="1"/>
    <col min="23" max="23" width="6.6640625" customWidth="1"/>
    <col min="24" max="24" width="10.109375" customWidth="1"/>
    <col min="25" max="25" width="7.44140625" customWidth="1"/>
    <col min="26" max="26" width="8.6640625" customWidth="1"/>
    <col min="27" max="29" width="4.6640625" hidden="1" customWidth="1"/>
    <col min="30" max="30" width="6.109375" customWidth="1"/>
    <col min="31" max="31" width="9.44140625" customWidth="1"/>
    <col min="32" max="32" width="7.6640625" customWidth="1"/>
    <col min="33" max="33" width="7" customWidth="1"/>
    <col min="34" max="36" width="4.6640625" hidden="1" customWidth="1"/>
    <col min="37" max="37" width="8.6640625" customWidth="1"/>
    <col min="38" max="38" width="11.6640625" customWidth="1"/>
    <col min="39" max="54" width="8.6640625" customWidth="1"/>
  </cols>
  <sheetData>
    <row r="1" spans="1:54" ht="13.5" customHeight="1">
      <c r="A1" s="396" t="s">
        <v>268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  <c r="R1" s="397"/>
      <c r="S1" s="397"/>
      <c r="T1" s="397"/>
      <c r="U1" s="397"/>
      <c r="V1" s="397"/>
      <c r="W1" s="397"/>
      <c r="X1" s="397"/>
      <c r="Y1" s="397"/>
      <c r="Z1" s="397"/>
      <c r="AA1" s="397"/>
      <c r="AB1" s="397"/>
      <c r="AC1" s="397"/>
      <c r="AD1" s="397"/>
      <c r="AE1" s="397"/>
      <c r="AF1" s="397"/>
      <c r="AG1" s="397"/>
      <c r="AH1" s="69"/>
      <c r="AI1" s="69"/>
      <c r="AJ1" s="69"/>
    </row>
    <row r="2" spans="1:54" ht="24" customHeight="1">
      <c r="A2" s="398" t="s">
        <v>104</v>
      </c>
      <c r="B2" s="397"/>
      <c r="C2" s="399" t="s">
        <v>269</v>
      </c>
      <c r="D2" s="400"/>
      <c r="E2" s="400"/>
      <c r="F2" s="400"/>
      <c r="G2" s="400"/>
      <c r="H2" s="400"/>
      <c r="I2" s="400"/>
      <c r="J2" s="400"/>
      <c r="K2" s="400"/>
      <c r="L2" s="400"/>
      <c r="M2" s="71"/>
      <c r="N2" s="71"/>
      <c r="O2" s="71"/>
      <c r="P2" s="70" t="s">
        <v>106</v>
      </c>
      <c r="Q2" s="70"/>
      <c r="R2" s="72"/>
      <c r="S2" s="70"/>
      <c r="T2" s="71"/>
      <c r="U2" s="71"/>
      <c r="V2" s="71"/>
      <c r="W2" s="70"/>
      <c r="X2" s="70" t="s">
        <v>107</v>
      </c>
      <c r="Y2" s="73"/>
      <c r="Z2" s="70"/>
      <c r="AA2" s="229"/>
      <c r="AB2" s="229"/>
      <c r="AC2" s="229"/>
      <c r="AD2" s="73"/>
      <c r="AE2" s="73"/>
      <c r="AF2" s="70"/>
      <c r="AG2" s="73"/>
      <c r="AH2" s="229"/>
      <c r="AI2" s="229"/>
      <c r="AJ2" s="229"/>
      <c r="AK2" s="401"/>
      <c r="AL2" s="397"/>
      <c r="AM2" s="397"/>
      <c r="AN2" s="397"/>
      <c r="AO2" s="397"/>
      <c r="AP2" s="397"/>
      <c r="AQ2" s="397"/>
      <c r="AR2" s="397"/>
      <c r="AS2" s="397"/>
      <c r="AT2" s="397"/>
      <c r="AU2" s="397"/>
      <c r="AV2" s="397"/>
      <c r="AW2" s="397"/>
      <c r="AX2" s="397"/>
      <c r="AY2" s="397"/>
      <c r="AZ2" s="397"/>
      <c r="BA2" s="397"/>
      <c r="BB2" s="397"/>
    </row>
    <row r="3" spans="1:54" ht="13.5" customHeight="1">
      <c r="A3" s="230" t="s">
        <v>1</v>
      </c>
      <c r="B3" s="410" t="s">
        <v>270</v>
      </c>
      <c r="C3" s="403"/>
      <c r="D3" s="403"/>
      <c r="E3" s="389"/>
      <c r="F3" s="292"/>
      <c r="G3" s="292"/>
      <c r="H3" s="292"/>
      <c r="I3" s="432" t="s">
        <v>271</v>
      </c>
      <c r="J3" s="403"/>
      <c r="K3" s="403"/>
      <c r="L3" s="389"/>
      <c r="M3" s="292"/>
      <c r="N3" s="292"/>
      <c r="O3" s="292"/>
      <c r="P3" s="432" t="s">
        <v>272</v>
      </c>
      <c r="Q3" s="403"/>
      <c r="R3" s="403"/>
      <c r="S3" s="389"/>
      <c r="T3" s="292"/>
      <c r="U3" s="292"/>
      <c r="V3" s="292"/>
      <c r="W3" s="432" t="s">
        <v>273</v>
      </c>
      <c r="X3" s="403"/>
      <c r="Y3" s="403"/>
      <c r="Z3" s="389"/>
      <c r="AA3" s="292"/>
      <c r="AB3" s="292"/>
      <c r="AC3" s="292"/>
      <c r="AD3" s="410" t="s">
        <v>274</v>
      </c>
      <c r="AE3" s="403"/>
      <c r="AF3" s="403"/>
      <c r="AG3" s="389"/>
      <c r="AH3" s="75"/>
      <c r="AI3" s="75"/>
      <c r="AJ3" s="75"/>
    </row>
    <row r="4" spans="1:54" ht="13.5" customHeight="1">
      <c r="A4" s="230" t="s">
        <v>113</v>
      </c>
      <c r="B4" s="231" t="s">
        <v>120</v>
      </c>
      <c r="C4" s="230" t="s">
        <v>114</v>
      </c>
      <c r="D4" s="232" t="s">
        <v>115</v>
      </c>
      <c r="E4" s="231" t="s">
        <v>116</v>
      </c>
      <c r="F4" s="79" t="s">
        <v>117</v>
      </c>
      <c r="G4" s="79" t="s">
        <v>118</v>
      </c>
      <c r="H4" s="80" t="s">
        <v>119</v>
      </c>
      <c r="I4" s="231" t="s">
        <v>120</v>
      </c>
      <c r="J4" s="230" t="s">
        <v>114</v>
      </c>
      <c r="K4" s="232" t="s">
        <v>115</v>
      </c>
      <c r="L4" s="231" t="s">
        <v>116</v>
      </c>
      <c r="M4" s="79" t="s">
        <v>117</v>
      </c>
      <c r="N4" s="79" t="s">
        <v>118</v>
      </c>
      <c r="O4" s="80" t="s">
        <v>119</v>
      </c>
      <c r="P4" s="231" t="s">
        <v>120</v>
      </c>
      <c r="Q4" s="230" t="s">
        <v>114</v>
      </c>
      <c r="R4" s="232" t="s">
        <v>115</v>
      </c>
      <c r="S4" s="231" t="s">
        <v>116</v>
      </c>
      <c r="T4" s="79" t="s">
        <v>117</v>
      </c>
      <c r="U4" s="79" t="s">
        <v>118</v>
      </c>
      <c r="V4" s="80" t="s">
        <v>119</v>
      </c>
      <c r="W4" s="231" t="s">
        <v>120</v>
      </c>
      <c r="X4" s="230" t="s">
        <v>114</v>
      </c>
      <c r="Y4" s="232" t="s">
        <v>115</v>
      </c>
      <c r="Z4" s="231" t="s">
        <v>116</v>
      </c>
      <c r="AA4" s="79" t="s">
        <v>117</v>
      </c>
      <c r="AB4" s="79" t="s">
        <v>118</v>
      </c>
      <c r="AC4" s="80" t="s">
        <v>119</v>
      </c>
      <c r="AD4" s="231" t="s">
        <v>120</v>
      </c>
      <c r="AE4" s="230" t="s">
        <v>114</v>
      </c>
      <c r="AF4" s="232" t="s">
        <v>115</v>
      </c>
      <c r="AG4" s="231" t="s">
        <v>116</v>
      </c>
      <c r="AH4" s="79" t="s">
        <v>117</v>
      </c>
      <c r="AI4" s="79" t="s">
        <v>118</v>
      </c>
      <c r="AJ4" s="80" t="s">
        <v>119</v>
      </c>
    </row>
    <row r="5" spans="1:54" ht="16.5" customHeight="1">
      <c r="A5" s="412" t="s">
        <v>3</v>
      </c>
      <c r="B5" s="404" t="s">
        <v>123</v>
      </c>
      <c r="C5" s="92" t="s">
        <v>121</v>
      </c>
      <c r="D5" s="93">
        <v>71</v>
      </c>
      <c r="E5" s="93">
        <v>50</v>
      </c>
      <c r="F5" s="83">
        <v>4.5</v>
      </c>
      <c r="G5" s="91"/>
      <c r="H5" s="91"/>
      <c r="I5" s="404" t="s">
        <v>16</v>
      </c>
      <c r="J5" s="92" t="s">
        <v>121</v>
      </c>
      <c r="K5" s="93">
        <v>52</v>
      </c>
      <c r="L5" s="93">
        <v>35</v>
      </c>
      <c r="M5" s="83">
        <v>4.5</v>
      </c>
      <c r="N5" s="91"/>
      <c r="O5" s="91"/>
      <c r="P5" s="407" t="str">
        <f>月菜單!D25</f>
        <v>豬肉粳飯(湯)</v>
      </c>
      <c r="Q5" s="92" t="s">
        <v>121</v>
      </c>
      <c r="R5" s="135">
        <f>S5/748*1000</f>
        <v>73.529411764705884</v>
      </c>
      <c r="S5" s="93">
        <v>55</v>
      </c>
      <c r="T5" s="101">
        <v>4.5</v>
      </c>
      <c r="U5" s="91"/>
      <c r="V5" s="91"/>
      <c r="W5" s="412" t="s">
        <v>16</v>
      </c>
      <c r="X5" s="92" t="s">
        <v>121</v>
      </c>
      <c r="Y5" s="93">
        <v>52</v>
      </c>
      <c r="Z5" s="93">
        <v>35</v>
      </c>
      <c r="AA5" s="83">
        <v>4.5</v>
      </c>
      <c r="AB5" s="91"/>
      <c r="AC5" s="91"/>
      <c r="AD5" s="404" t="s">
        <v>123</v>
      </c>
      <c r="AE5" s="92" t="s">
        <v>121</v>
      </c>
      <c r="AF5" s="93">
        <v>71</v>
      </c>
      <c r="AG5" s="93">
        <v>50</v>
      </c>
      <c r="AH5" s="83">
        <v>4.5</v>
      </c>
      <c r="AI5" s="91"/>
      <c r="AJ5" s="91"/>
    </row>
    <row r="6" spans="1:54" ht="13.5" customHeight="1">
      <c r="A6" s="405"/>
      <c r="B6" s="405"/>
      <c r="C6" s="92"/>
      <c r="D6" s="93"/>
      <c r="E6" s="93"/>
      <c r="F6" s="100"/>
      <c r="G6" s="100"/>
      <c r="H6" s="91"/>
      <c r="I6" s="405"/>
      <c r="J6" s="92" t="s">
        <v>124</v>
      </c>
      <c r="K6" s="93">
        <v>22</v>
      </c>
      <c r="L6" s="93">
        <v>15</v>
      </c>
      <c r="M6" s="100"/>
      <c r="N6" s="100"/>
      <c r="O6" s="91"/>
      <c r="P6" s="405"/>
      <c r="Q6" s="118" t="s">
        <v>182</v>
      </c>
      <c r="R6" s="113">
        <f t="shared" ref="R6:R11" si="0">S6/625*1000</f>
        <v>72</v>
      </c>
      <c r="S6" s="443">
        <v>45</v>
      </c>
      <c r="T6" s="100"/>
      <c r="U6" s="101">
        <f>R6/35</f>
        <v>2.0571428571428569</v>
      </c>
      <c r="V6" s="91"/>
      <c r="W6" s="405"/>
      <c r="X6" s="92" t="s">
        <v>124</v>
      </c>
      <c r="Y6" s="93">
        <v>22</v>
      </c>
      <c r="Z6" s="93">
        <v>15</v>
      </c>
      <c r="AA6" s="100"/>
      <c r="AB6" s="100"/>
      <c r="AC6" s="91"/>
      <c r="AD6" s="405"/>
      <c r="AE6" s="92"/>
      <c r="AF6" s="93"/>
      <c r="AG6" s="93"/>
      <c r="AH6" s="100"/>
      <c r="AI6" s="100"/>
      <c r="AJ6" s="91"/>
    </row>
    <row r="7" spans="1:54" ht="13.5" customHeight="1">
      <c r="A7" s="406"/>
      <c r="B7" s="406"/>
      <c r="C7" s="109"/>
      <c r="D7" s="93"/>
      <c r="E7" s="93"/>
      <c r="F7" s="100"/>
      <c r="G7" s="108"/>
      <c r="H7" s="91"/>
      <c r="I7" s="406"/>
      <c r="J7" s="92"/>
      <c r="K7" s="93"/>
      <c r="L7" s="93"/>
      <c r="M7" s="100"/>
      <c r="N7" s="108"/>
      <c r="O7" s="91"/>
      <c r="P7" s="405"/>
      <c r="Q7" s="124" t="s">
        <v>225</v>
      </c>
      <c r="R7" s="113">
        <f t="shared" si="0"/>
        <v>9.6</v>
      </c>
      <c r="S7" s="443">
        <v>6</v>
      </c>
      <c r="T7" s="100"/>
      <c r="U7" s="101">
        <f>R7/50</f>
        <v>0.192</v>
      </c>
      <c r="V7" s="91"/>
      <c r="W7" s="406"/>
      <c r="X7" s="106"/>
      <c r="Y7" s="107"/>
      <c r="Z7" s="93"/>
      <c r="AA7" s="100"/>
      <c r="AB7" s="108"/>
      <c r="AC7" s="91"/>
      <c r="AD7" s="406"/>
      <c r="AE7" s="109"/>
      <c r="AF7" s="93"/>
      <c r="AG7" s="93"/>
      <c r="AH7" s="100"/>
      <c r="AI7" s="108"/>
      <c r="AJ7" s="91"/>
    </row>
    <row r="8" spans="1:54" ht="16.5" customHeight="1">
      <c r="A8" s="412" t="s">
        <v>127</v>
      </c>
      <c r="B8" s="407" t="str">
        <f>月菜單!E23</f>
        <v>三杯豬肉</v>
      </c>
      <c r="C8" s="118" t="s">
        <v>182</v>
      </c>
      <c r="D8" s="113">
        <f t="shared" ref="D8:D10" si="1">E8/625*1000</f>
        <v>76.8</v>
      </c>
      <c r="E8" s="439">
        <v>48</v>
      </c>
      <c r="F8" s="100"/>
      <c r="G8" s="101">
        <f>D8/35</f>
        <v>2.1942857142857144</v>
      </c>
      <c r="H8" s="101"/>
      <c r="I8" s="407" t="str">
        <f>月菜單!E24</f>
        <v>砂鍋雞</v>
      </c>
      <c r="J8" s="120" t="s">
        <v>128</v>
      </c>
      <c r="K8" s="113">
        <f t="shared" ref="K8:K11" si="2">L8/625*1000</f>
        <v>80</v>
      </c>
      <c r="L8" s="443">
        <v>50</v>
      </c>
      <c r="M8" s="100"/>
      <c r="N8" s="101">
        <f>K8/40*0.85</f>
        <v>1.7</v>
      </c>
      <c r="O8" s="101"/>
      <c r="P8" s="405"/>
      <c r="Q8" s="299" t="s">
        <v>275</v>
      </c>
      <c r="R8" s="113">
        <f t="shared" si="0"/>
        <v>11.2</v>
      </c>
      <c r="S8" s="443">
        <v>7</v>
      </c>
      <c r="T8" s="100"/>
      <c r="U8" s="101"/>
      <c r="V8" s="105">
        <f t="shared" ref="V8:V11" si="3">R9/100</f>
        <v>0.64</v>
      </c>
      <c r="W8" s="429" t="str">
        <f>月菜單!E26</f>
        <v>香酥雞排*1</v>
      </c>
      <c r="X8" s="134" t="s">
        <v>276</v>
      </c>
      <c r="Y8" s="135">
        <v>120</v>
      </c>
      <c r="Z8" s="453" t="s">
        <v>277</v>
      </c>
      <c r="AA8" s="100"/>
      <c r="AB8" s="101">
        <f>Y8/40*0.6</f>
        <v>1.7999999999999998</v>
      </c>
      <c r="AC8" s="101"/>
      <c r="AD8" s="419" t="str">
        <f>月菜單!E27</f>
        <v>泰式蠔油雞丁</v>
      </c>
      <c r="AE8" s="112" t="s">
        <v>128</v>
      </c>
      <c r="AF8" s="113">
        <f t="shared" ref="AF8:AF10" si="4">AG8/625*1000</f>
        <v>83.2</v>
      </c>
      <c r="AG8" s="439">
        <v>52</v>
      </c>
      <c r="AH8" s="100"/>
      <c r="AI8" s="101">
        <f>AF8/40*0.85</f>
        <v>1.768</v>
      </c>
      <c r="AJ8" s="101"/>
    </row>
    <row r="9" spans="1:54" ht="13.5" customHeight="1">
      <c r="A9" s="405"/>
      <c r="B9" s="405"/>
      <c r="C9" s="118" t="s">
        <v>134</v>
      </c>
      <c r="D9" s="113">
        <f t="shared" si="1"/>
        <v>20.8</v>
      </c>
      <c r="E9" s="439">
        <v>13</v>
      </c>
      <c r="F9" s="100"/>
      <c r="G9" s="129"/>
      <c r="H9" s="105">
        <f t="shared" ref="H9:H10" si="5">D9/100</f>
        <v>0.20800000000000002</v>
      </c>
      <c r="I9" s="405"/>
      <c r="J9" s="436" t="s">
        <v>205</v>
      </c>
      <c r="K9" s="113">
        <f t="shared" si="2"/>
        <v>20.8</v>
      </c>
      <c r="L9" s="443">
        <v>13</v>
      </c>
      <c r="M9" s="90"/>
      <c r="N9" s="129"/>
      <c r="O9" s="105">
        <f>K9/100</f>
        <v>0.20800000000000002</v>
      </c>
      <c r="P9" s="405"/>
      <c r="Q9" s="118" t="s">
        <v>205</v>
      </c>
      <c r="R9" s="113">
        <f t="shared" si="0"/>
        <v>64</v>
      </c>
      <c r="S9" s="443">
        <v>40</v>
      </c>
      <c r="T9" s="101"/>
      <c r="U9" s="101"/>
      <c r="V9" s="105">
        <f t="shared" si="3"/>
        <v>0.11199999999999999</v>
      </c>
      <c r="W9" s="430"/>
      <c r="X9" s="118" t="s">
        <v>278</v>
      </c>
      <c r="Y9" s="135"/>
      <c r="Z9" s="147" t="s">
        <v>188</v>
      </c>
      <c r="AA9" s="101"/>
      <c r="AB9" s="101"/>
      <c r="AC9" s="105"/>
      <c r="AD9" s="405"/>
      <c r="AE9" s="294" t="s">
        <v>134</v>
      </c>
      <c r="AF9" s="113">
        <f t="shared" si="4"/>
        <v>17.600000000000001</v>
      </c>
      <c r="AG9" s="439">
        <v>11</v>
      </c>
      <c r="AH9" s="100"/>
      <c r="AI9" s="129"/>
      <c r="AJ9" s="105">
        <f t="shared" ref="AJ9:AJ10" si="6">AF9/100</f>
        <v>0.17600000000000002</v>
      </c>
    </row>
    <row r="10" spans="1:54" ht="13.5" customHeight="1">
      <c r="A10" s="405"/>
      <c r="B10" s="405"/>
      <c r="C10" s="118" t="s">
        <v>135</v>
      </c>
      <c r="D10" s="113">
        <f t="shared" si="1"/>
        <v>9.6</v>
      </c>
      <c r="E10" s="439">
        <v>6</v>
      </c>
      <c r="F10" s="100"/>
      <c r="G10" s="101"/>
      <c r="H10" s="105">
        <f t="shared" si="5"/>
        <v>9.6000000000000002E-2</v>
      </c>
      <c r="I10" s="405"/>
      <c r="J10" s="120" t="s">
        <v>279</v>
      </c>
      <c r="K10" s="113">
        <f t="shared" si="2"/>
        <v>4.8</v>
      </c>
      <c r="L10" s="443">
        <v>3</v>
      </c>
      <c r="M10" s="100"/>
      <c r="N10" s="101">
        <f>K10/15</f>
        <v>0.32</v>
      </c>
      <c r="O10" s="105"/>
      <c r="P10" s="405"/>
      <c r="Q10" s="118" t="s">
        <v>135</v>
      </c>
      <c r="R10" s="113">
        <f t="shared" si="0"/>
        <v>11.2</v>
      </c>
      <c r="S10" s="443">
        <v>7</v>
      </c>
      <c r="T10" s="100"/>
      <c r="U10" s="101"/>
      <c r="V10" s="105">
        <f t="shared" si="3"/>
        <v>6.4000000000000001E-2</v>
      </c>
      <c r="W10" s="430"/>
      <c r="X10" s="118" t="s">
        <v>190</v>
      </c>
      <c r="Y10" s="135"/>
      <c r="Z10" s="147">
        <v>10</v>
      </c>
      <c r="AA10" s="100"/>
      <c r="AB10" s="129"/>
      <c r="AC10" s="105"/>
      <c r="AD10" s="405"/>
      <c r="AE10" s="249" t="s">
        <v>183</v>
      </c>
      <c r="AF10" s="113">
        <f t="shared" si="4"/>
        <v>11.2</v>
      </c>
      <c r="AG10" s="439">
        <v>7</v>
      </c>
      <c r="AH10" s="100"/>
      <c r="AI10" s="129"/>
      <c r="AJ10" s="105">
        <f t="shared" si="6"/>
        <v>0.11199999999999999</v>
      </c>
    </row>
    <row r="11" spans="1:54" ht="13.5" customHeight="1">
      <c r="A11" s="405"/>
      <c r="B11" s="405"/>
      <c r="C11" s="118" t="s">
        <v>280</v>
      </c>
      <c r="D11" s="135" t="s">
        <v>141</v>
      </c>
      <c r="E11" s="444">
        <v>1</v>
      </c>
      <c r="F11" s="100"/>
      <c r="G11" s="101"/>
      <c r="H11" s="105"/>
      <c r="I11" s="405"/>
      <c r="J11" s="120" t="s">
        <v>135</v>
      </c>
      <c r="K11" s="113">
        <f t="shared" si="2"/>
        <v>9.6</v>
      </c>
      <c r="L11" s="443">
        <v>6</v>
      </c>
      <c r="M11" s="125"/>
      <c r="N11" s="125"/>
      <c r="O11" s="105">
        <f>K11/100</f>
        <v>9.6000000000000002E-2</v>
      </c>
      <c r="P11" s="405"/>
      <c r="Q11" s="118" t="s">
        <v>200</v>
      </c>
      <c r="R11" s="113">
        <f t="shared" si="0"/>
        <v>6.4</v>
      </c>
      <c r="S11" s="443">
        <v>4</v>
      </c>
      <c r="T11" s="100"/>
      <c r="U11" s="101"/>
      <c r="V11" s="105">
        <f t="shared" si="3"/>
        <v>0</v>
      </c>
      <c r="W11" s="430"/>
      <c r="X11" s="343" t="s">
        <v>193</v>
      </c>
      <c r="Y11" s="135"/>
      <c r="Z11" s="114">
        <v>10</v>
      </c>
      <c r="AA11" s="100"/>
      <c r="AB11" s="101"/>
      <c r="AC11" s="105"/>
      <c r="AD11" s="405"/>
      <c r="AE11" s="112" t="s">
        <v>281</v>
      </c>
      <c r="AF11" s="135" t="s">
        <v>141</v>
      </c>
      <c r="AG11" s="119" t="s">
        <v>186</v>
      </c>
      <c r="AH11" s="100"/>
      <c r="AI11" s="101"/>
      <c r="AJ11" s="105"/>
    </row>
    <row r="12" spans="1:54" ht="16.5" customHeight="1">
      <c r="A12" s="405"/>
      <c r="B12" s="405"/>
      <c r="C12" s="118" t="s">
        <v>282</v>
      </c>
      <c r="D12" s="135" t="s">
        <v>141</v>
      </c>
      <c r="E12" s="444">
        <v>0.4</v>
      </c>
      <c r="F12" s="100"/>
      <c r="G12" s="129"/>
      <c r="H12" s="105"/>
      <c r="I12" s="405"/>
      <c r="J12" s="120" t="s">
        <v>283</v>
      </c>
      <c r="K12" s="147" t="s">
        <v>141</v>
      </c>
      <c r="L12" s="114" t="s">
        <v>186</v>
      </c>
      <c r="M12" s="100"/>
      <c r="N12" s="101"/>
      <c r="O12" s="105"/>
      <c r="P12" s="405"/>
      <c r="Q12" s="120" t="s">
        <v>284</v>
      </c>
      <c r="R12" s="135"/>
      <c r="S12" s="114" t="s">
        <v>241</v>
      </c>
      <c r="T12" s="100"/>
      <c r="U12" s="129"/>
      <c r="V12" s="105"/>
      <c r="W12" s="430"/>
      <c r="X12" s="33"/>
      <c r="Y12" s="113"/>
      <c r="Z12" s="368"/>
      <c r="AA12" s="100"/>
      <c r="AB12" s="129"/>
      <c r="AC12" s="101"/>
      <c r="AD12" s="405"/>
      <c r="AE12" s="294"/>
      <c r="AF12" s="135"/>
      <c r="AG12" s="119"/>
      <c r="AH12" s="125"/>
      <c r="AI12" s="125"/>
      <c r="AJ12" s="125"/>
    </row>
    <row r="13" spans="1:54" ht="13.5" customHeight="1">
      <c r="A13" s="405"/>
      <c r="B13" s="405"/>
      <c r="C13" s="92" t="s">
        <v>285</v>
      </c>
      <c r="D13" s="135" t="s">
        <v>141</v>
      </c>
      <c r="E13" s="444" t="s">
        <v>286</v>
      </c>
      <c r="F13" s="100"/>
      <c r="G13" s="100"/>
      <c r="H13" s="105"/>
      <c r="I13" s="405"/>
      <c r="J13" s="120"/>
      <c r="K13" s="369"/>
      <c r="L13" s="368"/>
      <c r="M13" s="100"/>
      <c r="N13" s="129"/>
      <c r="O13" s="101"/>
      <c r="P13" s="405"/>
      <c r="Q13" s="120"/>
      <c r="R13" s="93"/>
      <c r="S13" s="114"/>
      <c r="T13" s="100"/>
      <c r="U13" s="100"/>
      <c r="V13" s="101"/>
      <c r="W13" s="430"/>
      <c r="X13" s="114"/>
      <c r="Y13" s="93"/>
      <c r="Z13" s="93"/>
      <c r="AA13" s="100"/>
      <c r="AB13" s="100"/>
      <c r="AC13" s="101"/>
      <c r="AD13" s="405"/>
      <c r="AE13" s="370"/>
      <c r="AF13" s="370"/>
      <c r="AG13" s="370"/>
      <c r="AH13" s="125"/>
      <c r="AI13" s="125"/>
      <c r="AJ13" s="125"/>
    </row>
    <row r="14" spans="1:54" ht="13.5" customHeight="1">
      <c r="A14" s="405"/>
      <c r="B14" s="405"/>
      <c r="C14" s="118" t="s">
        <v>287</v>
      </c>
      <c r="D14" s="135" t="s">
        <v>141</v>
      </c>
      <c r="E14" s="444" t="s">
        <v>286</v>
      </c>
      <c r="F14" s="100"/>
      <c r="G14" s="141"/>
      <c r="H14" s="101"/>
      <c r="I14" s="405"/>
      <c r="J14" s="120"/>
      <c r="K14" s="93"/>
      <c r="L14" s="93"/>
      <c r="M14" s="100"/>
      <c r="N14" s="100"/>
      <c r="O14" s="101"/>
      <c r="P14" s="405"/>
      <c r="Q14" s="114"/>
      <c r="R14" s="93"/>
      <c r="S14" s="114"/>
      <c r="T14" s="100"/>
      <c r="U14" s="141"/>
      <c r="V14" s="101"/>
      <c r="W14" s="430"/>
      <c r="X14" s="114"/>
      <c r="Y14" s="93"/>
      <c r="Z14" s="93"/>
      <c r="AA14" s="100"/>
      <c r="AB14" s="141"/>
      <c r="AC14" s="101"/>
      <c r="AD14" s="405"/>
      <c r="AE14" s="370"/>
      <c r="AF14" s="370"/>
      <c r="AG14" s="370"/>
      <c r="AH14" s="125"/>
      <c r="AI14" s="125"/>
      <c r="AJ14" s="125"/>
    </row>
    <row r="15" spans="1:54" ht="13.5" customHeight="1">
      <c r="A15" s="406"/>
      <c r="B15" s="406"/>
      <c r="C15" s="120" t="s">
        <v>288</v>
      </c>
      <c r="D15" s="135" t="s">
        <v>141</v>
      </c>
      <c r="E15" s="444" t="s">
        <v>289</v>
      </c>
      <c r="F15" s="100"/>
      <c r="G15" s="101"/>
      <c r="H15" s="146"/>
      <c r="I15" s="406"/>
      <c r="J15" s="120"/>
      <c r="K15" s="114"/>
      <c r="L15" s="76"/>
      <c r="M15" s="100"/>
      <c r="N15" s="101"/>
      <c r="O15" s="146"/>
      <c r="P15" s="406"/>
      <c r="Q15" s="114"/>
      <c r="R15" s="93"/>
      <c r="S15" s="114"/>
      <c r="T15" s="100"/>
      <c r="U15" s="101"/>
      <c r="V15" s="101"/>
      <c r="W15" s="431"/>
      <c r="X15" s="93"/>
      <c r="Y15" s="93"/>
      <c r="Z15" s="93"/>
      <c r="AA15" s="100"/>
      <c r="AB15" s="101"/>
      <c r="AC15" s="101"/>
      <c r="AD15" s="406"/>
      <c r="AE15" s="114"/>
      <c r="AF15" s="114"/>
      <c r="AG15" s="114"/>
      <c r="AH15" s="100"/>
      <c r="AI15" s="101"/>
      <c r="AJ15" s="101"/>
    </row>
    <row r="16" spans="1:54" ht="16.5" customHeight="1">
      <c r="A16" s="412" t="s">
        <v>143</v>
      </c>
      <c r="B16" s="407" t="str">
        <f>月菜單!F23</f>
        <v>黃瓜黑輪</v>
      </c>
      <c r="C16" s="124" t="s">
        <v>290</v>
      </c>
      <c r="D16" s="113">
        <f t="shared" ref="D16:D18" si="7">E16/625*1000</f>
        <v>9.6</v>
      </c>
      <c r="E16" s="437">
        <v>6</v>
      </c>
      <c r="F16" s="101">
        <f>D16/70</f>
        <v>0.13714285714285715</v>
      </c>
      <c r="G16" s="101"/>
      <c r="H16" s="105"/>
      <c r="I16" s="450" t="str">
        <f>月菜單!F24</f>
        <v>絲瓜肉片</v>
      </c>
      <c r="J16" s="451" t="s">
        <v>262</v>
      </c>
      <c r="K16" s="113">
        <f>L16/625*1000</f>
        <v>80</v>
      </c>
      <c r="L16" s="135">
        <v>50</v>
      </c>
      <c r="M16" s="101"/>
      <c r="N16" s="101"/>
      <c r="O16" s="105">
        <f>K16/100</f>
        <v>0.8</v>
      </c>
      <c r="P16" s="407">
        <f>月菜單!F25</f>
        <v>0</v>
      </c>
      <c r="Q16" s="120"/>
      <c r="R16" s="93"/>
      <c r="S16" s="114"/>
      <c r="T16" s="101"/>
      <c r="U16" s="101"/>
      <c r="V16" s="105"/>
      <c r="W16" s="407" t="str">
        <f>月菜單!F26</f>
        <v>番茄蛋豆腐</v>
      </c>
      <c r="X16" s="118" t="s">
        <v>148</v>
      </c>
      <c r="Y16" s="113">
        <f t="shared" ref="Y16:Y18" si="8">Z16/625*1000</f>
        <v>56</v>
      </c>
      <c r="Z16" s="443">
        <v>35</v>
      </c>
      <c r="AA16" s="100"/>
      <c r="AB16" s="101">
        <f>Y16/80</f>
        <v>0.7</v>
      </c>
      <c r="AC16" s="105"/>
      <c r="AD16" s="407" t="str">
        <f>月菜單!F27</f>
        <v>香菇高麗菜</v>
      </c>
      <c r="AE16" s="112" t="s">
        <v>132</v>
      </c>
      <c r="AF16" s="113">
        <f t="shared" ref="AF16:AF19" si="9">AG16/625*1000</f>
        <v>57.6</v>
      </c>
      <c r="AG16" s="439">
        <v>36</v>
      </c>
      <c r="AH16" s="101"/>
      <c r="AI16" s="101"/>
      <c r="AJ16" s="105">
        <f t="shared" ref="AJ16:AJ18" si="10">AF16/100</f>
        <v>0.57600000000000007</v>
      </c>
    </row>
    <row r="17" spans="1:36" ht="13.5" customHeight="1">
      <c r="A17" s="405"/>
      <c r="B17" s="405"/>
      <c r="C17" s="351" t="s">
        <v>194</v>
      </c>
      <c r="D17" s="113">
        <f t="shared" si="7"/>
        <v>73.599999999999994</v>
      </c>
      <c r="E17" s="437">
        <v>46</v>
      </c>
      <c r="F17" s="151"/>
      <c r="G17" s="101"/>
      <c r="H17" s="105">
        <f t="shared" ref="H17:H18" si="11">D17/100</f>
        <v>0.73599999999999999</v>
      </c>
      <c r="I17" s="448"/>
      <c r="J17" s="452" t="s">
        <v>291</v>
      </c>
      <c r="K17" s="113" t="s">
        <v>141</v>
      </c>
      <c r="L17" s="114" t="s">
        <v>241</v>
      </c>
      <c r="M17" s="101"/>
      <c r="N17" s="101"/>
      <c r="O17" s="105"/>
      <c r="P17" s="405"/>
      <c r="Q17" s="114"/>
      <c r="R17" s="93"/>
      <c r="S17" s="93"/>
      <c r="T17" s="100"/>
      <c r="U17" s="101"/>
      <c r="V17" s="105"/>
      <c r="W17" s="405"/>
      <c r="X17" s="118" t="s">
        <v>147</v>
      </c>
      <c r="Y17" s="113">
        <f t="shared" si="8"/>
        <v>11.2</v>
      </c>
      <c r="Z17" s="443">
        <v>7</v>
      </c>
      <c r="AA17" s="101"/>
      <c r="AB17" s="101">
        <f>Y17/55</f>
        <v>0.20363636363636362</v>
      </c>
      <c r="AC17" s="105"/>
      <c r="AD17" s="405"/>
      <c r="AE17" s="112" t="s">
        <v>198</v>
      </c>
      <c r="AF17" s="113">
        <f t="shared" si="9"/>
        <v>8</v>
      </c>
      <c r="AG17" s="439">
        <v>5</v>
      </c>
      <c r="AH17" s="100"/>
      <c r="AI17" s="101"/>
      <c r="AJ17" s="105">
        <f t="shared" si="10"/>
        <v>0.08</v>
      </c>
    </row>
    <row r="18" spans="1:36" ht="16.5" customHeight="1">
      <c r="A18" s="405"/>
      <c r="B18" s="405"/>
      <c r="C18" s="314" t="s">
        <v>135</v>
      </c>
      <c r="D18" s="113">
        <f t="shared" si="7"/>
        <v>8</v>
      </c>
      <c r="E18" s="437">
        <v>5</v>
      </c>
      <c r="F18" s="151"/>
      <c r="G18" s="101"/>
      <c r="H18" s="105">
        <f t="shared" si="11"/>
        <v>0.08</v>
      </c>
      <c r="I18" s="448"/>
      <c r="J18" s="451" t="s">
        <v>182</v>
      </c>
      <c r="K18" s="113">
        <f>L18/625*1000</f>
        <v>4.8</v>
      </c>
      <c r="L18" s="93">
        <v>3</v>
      </c>
      <c r="M18" s="151"/>
      <c r="N18" s="101">
        <f>K18/35</f>
        <v>0.13714285714285715</v>
      </c>
      <c r="O18" s="105"/>
      <c r="P18" s="405"/>
      <c r="Q18" s="114"/>
      <c r="R18" s="93"/>
      <c r="S18" s="132"/>
      <c r="T18" s="100"/>
      <c r="U18" s="100"/>
      <c r="V18" s="105"/>
      <c r="W18" s="405"/>
      <c r="X18" s="118" t="s">
        <v>292</v>
      </c>
      <c r="Y18" s="113">
        <f t="shared" si="8"/>
        <v>14.4</v>
      </c>
      <c r="Z18" s="443">
        <v>9</v>
      </c>
      <c r="AA18" s="100"/>
      <c r="AB18" s="101"/>
      <c r="AC18" s="105">
        <f>Y18/100</f>
        <v>0.14400000000000002</v>
      </c>
      <c r="AD18" s="405"/>
      <c r="AE18" s="112" t="s">
        <v>135</v>
      </c>
      <c r="AF18" s="113">
        <f t="shared" si="9"/>
        <v>6.4</v>
      </c>
      <c r="AG18" s="439">
        <v>4</v>
      </c>
      <c r="AH18" s="100"/>
      <c r="AI18" s="100"/>
      <c r="AJ18" s="105">
        <f t="shared" si="10"/>
        <v>6.4000000000000001E-2</v>
      </c>
    </row>
    <row r="19" spans="1:36" ht="13.5" customHeight="1">
      <c r="A19" s="405"/>
      <c r="B19" s="405"/>
      <c r="C19" s="314"/>
      <c r="D19" s="135"/>
      <c r="E19" s="445"/>
      <c r="F19" s="151"/>
      <c r="G19" s="163"/>
      <c r="H19" s="105"/>
      <c r="I19" s="448"/>
      <c r="J19" s="112"/>
      <c r="K19" s="135"/>
      <c r="L19" s="93"/>
      <c r="M19" s="151"/>
      <c r="N19" s="101"/>
      <c r="O19" s="105"/>
      <c r="P19" s="405"/>
      <c r="Q19" s="114"/>
      <c r="R19" s="93"/>
      <c r="S19" s="93"/>
      <c r="T19" s="100"/>
      <c r="U19" s="250"/>
      <c r="V19" s="105"/>
      <c r="W19" s="405"/>
      <c r="X19" s="319"/>
      <c r="Y19" s="135"/>
      <c r="Z19" s="443"/>
      <c r="AA19" s="100"/>
      <c r="AB19" s="250"/>
      <c r="AC19" s="105"/>
      <c r="AD19" s="405"/>
      <c r="AE19" s="112" t="s">
        <v>125</v>
      </c>
      <c r="AF19" s="113">
        <f t="shared" si="9"/>
        <v>14.4</v>
      </c>
      <c r="AG19" s="439">
        <v>9</v>
      </c>
      <c r="AH19" s="100"/>
      <c r="AI19" s="101">
        <f>AF19/35</f>
        <v>0.41142857142857142</v>
      </c>
      <c r="AJ19" s="105"/>
    </row>
    <row r="20" spans="1:36" ht="13.5" customHeight="1">
      <c r="A20" s="405"/>
      <c r="B20" s="405"/>
      <c r="C20" s="114"/>
      <c r="D20" s="113"/>
      <c r="E20" s="446"/>
      <c r="F20" s="100"/>
      <c r="G20" s="101"/>
      <c r="H20" s="105"/>
      <c r="I20" s="448"/>
      <c r="J20" s="120"/>
      <c r="K20" s="135"/>
      <c r="L20" s="93"/>
      <c r="M20" s="100"/>
      <c r="N20" s="91"/>
      <c r="O20" s="105"/>
      <c r="P20" s="405"/>
      <c r="Q20" s="114"/>
      <c r="R20" s="93"/>
      <c r="S20" s="93"/>
      <c r="T20" s="100"/>
      <c r="U20" s="91"/>
      <c r="V20" s="105"/>
      <c r="W20" s="405"/>
      <c r="X20" s="157"/>
      <c r="Y20" s="135"/>
      <c r="Z20" s="440"/>
      <c r="AA20" s="100"/>
      <c r="AB20" s="91"/>
      <c r="AC20" s="105"/>
      <c r="AD20" s="405"/>
      <c r="AE20" s="120"/>
      <c r="AF20" s="135"/>
      <c r="AG20" s="440"/>
      <c r="AH20" s="100"/>
      <c r="AI20" s="91"/>
      <c r="AJ20" s="105"/>
    </row>
    <row r="21" spans="1:36" ht="13.5" customHeight="1">
      <c r="A21" s="406"/>
      <c r="B21" s="406"/>
      <c r="C21" s="114"/>
      <c r="D21" s="114"/>
      <c r="E21" s="446"/>
      <c r="F21" s="170"/>
      <c r="G21" s="100"/>
      <c r="H21" s="105"/>
      <c r="I21" s="449"/>
      <c r="J21" s="120"/>
      <c r="K21" s="114"/>
      <c r="L21" s="93"/>
      <c r="M21" s="170"/>
      <c r="N21" s="100"/>
      <c r="O21" s="105"/>
      <c r="P21" s="406"/>
      <c r="Q21" s="114"/>
      <c r="R21" s="114"/>
      <c r="S21" s="93"/>
      <c r="T21" s="170"/>
      <c r="U21" s="100"/>
      <c r="V21" s="105"/>
      <c r="W21" s="406"/>
      <c r="X21" s="93"/>
      <c r="Y21" s="93"/>
      <c r="Z21" s="438"/>
      <c r="AA21" s="170"/>
      <c r="AB21" s="100"/>
      <c r="AC21" s="105"/>
      <c r="AD21" s="406"/>
      <c r="AE21" s="114"/>
      <c r="AF21" s="114"/>
      <c r="AG21" s="440"/>
      <c r="AH21" s="170"/>
      <c r="AI21" s="100"/>
      <c r="AJ21" s="105"/>
    </row>
    <row r="22" spans="1:36" ht="16.5" customHeight="1">
      <c r="A22" s="412" t="s">
        <v>6</v>
      </c>
      <c r="B22" s="407" t="s">
        <v>150</v>
      </c>
      <c r="C22" s="254" t="s">
        <v>31</v>
      </c>
      <c r="D22" s="113">
        <f>E22/625*1000</f>
        <v>76.8</v>
      </c>
      <c r="E22" s="444">
        <v>48</v>
      </c>
      <c r="F22" s="91"/>
      <c r="G22" s="91"/>
      <c r="H22" s="105">
        <f>D22/100</f>
        <v>0.76800000000000002</v>
      </c>
      <c r="I22" s="407" t="s">
        <v>150</v>
      </c>
      <c r="J22" s="371" t="s">
        <v>238</v>
      </c>
      <c r="K22" s="113">
        <f>L22/625*1000</f>
        <v>76.8</v>
      </c>
      <c r="L22" s="443">
        <v>48</v>
      </c>
      <c r="M22" s="91"/>
      <c r="N22" s="91"/>
      <c r="O22" s="105">
        <f>K22/100</f>
        <v>0.76800000000000002</v>
      </c>
      <c r="P22" s="407" t="s">
        <v>150</v>
      </c>
      <c r="Q22" s="371" t="s">
        <v>202</v>
      </c>
      <c r="R22" s="113">
        <f>S22/625*1000</f>
        <v>76.8</v>
      </c>
      <c r="S22" s="443">
        <v>48</v>
      </c>
      <c r="T22" s="91"/>
      <c r="U22" s="91"/>
      <c r="V22" s="105">
        <f>R22/100</f>
        <v>0.76800000000000002</v>
      </c>
      <c r="W22" s="407" t="s">
        <v>150</v>
      </c>
      <c r="X22" s="371" t="s">
        <v>201</v>
      </c>
      <c r="Y22" s="113">
        <f t="shared" ref="Y22:Y23" si="12">Z22/625*1000</f>
        <v>76.8</v>
      </c>
      <c r="Z22" s="443">
        <v>48</v>
      </c>
      <c r="AA22" s="91"/>
      <c r="AB22" s="91"/>
      <c r="AC22" s="105">
        <f>Y22/100</f>
        <v>0.76800000000000002</v>
      </c>
      <c r="AD22" s="407" t="s">
        <v>150</v>
      </c>
      <c r="AE22" s="255" t="s">
        <v>31</v>
      </c>
      <c r="AF22" s="113">
        <f>AG22/625*1000</f>
        <v>76.8</v>
      </c>
      <c r="AG22" s="440">
        <v>48</v>
      </c>
      <c r="AH22" s="91"/>
      <c r="AI22" s="91"/>
      <c r="AJ22" s="105">
        <f>AF22/100</f>
        <v>0.76800000000000002</v>
      </c>
    </row>
    <row r="23" spans="1:36" ht="13.5" customHeight="1">
      <c r="A23" s="405"/>
      <c r="B23" s="405"/>
      <c r="C23" s="155"/>
      <c r="D23" s="142"/>
      <c r="E23" s="444"/>
      <c r="F23" s="91"/>
      <c r="G23" s="91"/>
      <c r="H23" s="105"/>
      <c r="I23" s="405"/>
      <c r="J23" s="372" t="s">
        <v>136</v>
      </c>
      <c r="K23" s="270"/>
      <c r="L23" s="373" t="s">
        <v>137</v>
      </c>
      <c r="M23" s="91"/>
      <c r="N23" s="91"/>
      <c r="O23" s="105"/>
      <c r="P23" s="405"/>
      <c r="Q23" s="155" t="s">
        <v>156</v>
      </c>
      <c r="R23" s="113"/>
      <c r="S23" s="157">
        <v>0.2</v>
      </c>
      <c r="T23" s="91"/>
      <c r="U23" s="91"/>
      <c r="V23" s="105"/>
      <c r="W23" s="405"/>
      <c r="X23" s="155" t="s">
        <v>200</v>
      </c>
      <c r="Y23" s="113">
        <f t="shared" si="12"/>
        <v>3.2</v>
      </c>
      <c r="Z23" s="440">
        <v>2</v>
      </c>
      <c r="AA23" s="91"/>
      <c r="AB23" s="91"/>
      <c r="AC23" s="105"/>
      <c r="AD23" s="405"/>
      <c r="AE23" s="174"/>
      <c r="AF23" s="93"/>
      <c r="AG23" s="440"/>
      <c r="AH23" s="91"/>
      <c r="AI23" s="91"/>
      <c r="AJ23" s="105"/>
    </row>
    <row r="24" spans="1:36" ht="16.5" customHeight="1">
      <c r="A24" s="406"/>
      <c r="B24" s="406"/>
      <c r="C24" s="93"/>
      <c r="D24" s="175"/>
      <c r="E24" s="442"/>
      <c r="F24" s="101"/>
      <c r="G24" s="170"/>
      <c r="H24" s="170"/>
      <c r="I24" s="406"/>
      <c r="J24" s="120"/>
      <c r="K24" s="114"/>
      <c r="L24" s="93"/>
      <c r="M24" s="261"/>
      <c r="N24" s="170"/>
      <c r="O24" s="170"/>
      <c r="P24" s="406"/>
      <c r="Q24" s="188"/>
      <c r="R24" s="113"/>
      <c r="S24" s="93"/>
      <c r="T24" s="101"/>
      <c r="U24" s="170"/>
      <c r="V24" s="105"/>
      <c r="W24" s="406"/>
      <c r="X24" s="188"/>
      <c r="Y24" s="113"/>
      <c r="Z24" s="438"/>
      <c r="AA24" s="101"/>
      <c r="AB24" s="170"/>
      <c r="AC24" s="105"/>
      <c r="AD24" s="406"/>
      <c r="AE24" s="174"/>
      <c r="AF24" s="114"/>
      <c r="AG24" s="438"/>
      <c r="AH24" s="101"/>
      <c r="AI24" s="170"/>
      <c r="AJ24" s="170"/>
    </row>
    <row r="25" spans="1:36" ht="16.5" customHeight="1">
      <c r="A25" s="425" t="s">
        <v>153</v>
      </c>
      <c r="B25" s="407" t="str">
        <f>月菜單!H23</f>
        <v>味噌海芽湯</v>
      </c>
      <c r="C25" s="325" t="s">
        <v>154</v>
      </c>
      <c r="D25" s="113">
        <f>E25/713*1000</f>
        <v>1.4025245441795231</v>
      </c>
      <c r="E25" s="447">
        <v>1</v>
      </c>
      <c r="F25" s="101"/>
      <c r="G25" s="101"/>
      <c r="H25" s="105">
        <f>D25/100</f>
        <v>1.4025245441795231E-2</v>
      </c>
      <c r="I25" s="426" t="str">
        <f>月菜單!H24</f>
        <v>柴魚鍋燒湯</v>
      </c>
      <c r="J25" s="118" t="s">
        <v>132</v>
      </c>
      <c r="K25" s="113">
        <f t="shared" ref="K25:K28" si="13">L25/625*1000</f>
        <v>20.8</v>
      </c>
      <c r="L25" s="440">
        <v>13</v>
      </c>
      <c r="M25" s="324"/>
      <c r="N25" s="101"/>
      <c r="O25" s="105">
        <f t="shared" ref="O25:O26" si="14">K25/100</f>
        <v>0.20800000000000002</v>
      </c>
      <c r="P25" s="407">
        <f>月菜單!H25</f>
        <v>0</v>
      </c>
      <c r="Q25" s="118"/>
      <c r="R25" s="135"/>
      <c r="S25" s="147"/>
      <c r="T25" s="170"/>
      <c r="U25" s="101">
        <f>R25/55</f>
        <v>0</v>
      </c>
      <c r="V25" s="105"/>
      <c r="W25" s="407" t="str">
        <f>月菜單!H26</f>
        <v>黃瓜龍骨湯</v>
      </c>
      <c r="X25" s="325" t="s">
        <v>194</v>
      </c>
      <c r="Y25" s="113">
        <f t="shared" ref="Y25:Y26" si="15">Z25/625*1000</f>
        <v>35.200000000000003</v>
      </c>
      <c r="Z25" s="437">
        <v>22</v>
      </c>
      <c r="AA25" s="101"/>
      <c r="AB25" s="101"/>
      <c r="AC25" s="105">
        <f>Y25/100</f>
        <v>0.35200000000000004</v>
      </c>
      <c r="AD25" s="407" t="str">
        <f>月菜單!H27</f>
        <v>紅豆西米露</v>
      </c>
      <c r="AE25" s="273" t="s">
        <v>293</v>
      </c>
      <c r="AF25" s="113">
        <f t="shared" ref="AF25:AF26" si="16">AG25/625*1000</f>
        <v>4.8</v>
      </c>
      <c r="AG25" s="439">
        <v>3</v>
      </c>
      <c r="AH25" s="101">
        <f>AF25/15</f>
        <v>0.32</v>
      </c>
      <c r="AI25" s="179"/>
      <c r="AJ25" s="105"/>
    </row>
    <row r="26" spans="1:36" ht="13.5" customHeight="1">
      <c r="A26" s="405"/>
      <c r="B26" s="405"/>
      <c r="C26" s="325" t="s">
        <v>294</v>
      </c>
      <c r="D26" s="113">
        <f>E26/625*1000</f>
        <v>9.6</v>
      </c>
      <c r="E26" s="447">
        <v>6</v>
      </c>
      <c r="F26" s="101"/>
      <c r="G26" s="101">
        <f>D26/55</f>
        <v>0.17454545454545453</v>
      </c>
      <c r="H26" s="105"/>
      <c r="I26" s="427"/>
      <c r="J26" s="118" t="s">
        <v>196</v>
      </c>
      <c r="K26" s="113">
        <f t="shared" si="13"/>
        <v>8</v>
      </c>
      <c r="L26" s="439">
        <v>5</v>
      </c>
      <c r="M26" s="261"/>
      <c r="N26" s="101"/>
      <c r="O26" s="105">
        <f t="shared" si="14"/>
        <v>0.08</v>
      </c>
      <c r="P26" s="405"/>
      <c r="Q26" s="118"/>
      <c r="R26" s="135"/>
      <c r="S26" s="147"/>
      <c r="T26" s="90"/>
      <c r="U26" s="101"/>
      <c r="V26" s="105"/>
      <c r="W26" s="405"/>
      <c r="X26" s="325" t="s">
        <v>207</v>
      </c>
      <c r="Y26" s="113">
        <f t="shared" si="15"/>
        <v>9.6</v>
      </c>
      <c r="Z26" s="113">
        <v>6</v>
      </c>
      <c r="AA26" s="101"/>
      <c r="AB26" s="101"/>
      <c r="AC26" s="105"/>
      <c r="AD26" s="405"/>
      <c r="AE26" s="112" t="s">
        <v>295</v>
      </c>
      <c r="AF26" s="113">
        <f t="shared" si="16"/>
        <v>16</v>
      </c>
      <c r="AG26" s="439">
        <v>10</v>
      </c>
      <c r="AH26" s="101">
        <f>AF26/25</f>
        <v>0.64</v>
      </c>
      <c r="AI26" s="101"/>
      <c r="AJ26" s="105"/>
    </row>
    <row r="27" spans="1:36" ht="13.5" customHeight="1">
      <c r="A27" s="405"/>
      <c r="B27" s="405"/>
      <c r="C27" s="118" t="s">
        <v>212</v>
      </c>
      <c r="D27" s="113" t="s">
        <v>141</v>
      </c>
      <c r="E27" s="439" t="s">
        <v>137</v>
      </c>
      <c r="F27" s="101"/>
      <c r="G27" s="101"/>
      <c r="H27" s="105"/>
      <c r="I27" s="427"/>
      <c r="J27" s="294" t="s">
        <v>208</v>
      </c>
      <c r="K27" s="113">
        <f t="shared" si="13"/>
        <v>14.4</v>
      </c>
      <c r="L27" s="439">
        <v>9</v>
      </c>
      <c r="M27" s="101">
        <f>K27/85</f>
        <v>0.16941176470588235</v>
      </c>
      <c r="N27" s="101"/>
      <c r="O27" s="105"/>
      <c r="P27" s="405"/>
      <c r="Q27" s="112"/>
      <c r="R27" s="113"/>
      <c r="S27" s="119"/>
      <c r="T27" s="90"/>
      <c r="U27" s="101"/>
      <c r="V27" s="105"/>
      <c r="W27" s="405"/>
      <c r="X27" s="325"/>
      <c r="Y27" s="135"/>
      <c r="Z27" s="113"/>
      <c r="AA27" s="101"/>
      <c r="AB27" s="101"/>
      <c r="AC27" s="105"/>
      <c r="AD27" s="405"/>
      <c r="AE27" s="408"/>
      <c r="AF27" s="389"/>
      <c r="AG27" s="119"/>
      <c r="AH27" s="101"/>
      <c r="AI27" s="101"/>
      <c r="AJ27" s="105"/>
    </row>
    <row r="28" spans="1:36" ht="13.5" customHeight="1">
      <c r="A28" s="405"/>
      <c r="B28" s="405"/>
      <c r="C28" s="118"/>
      <c r="D28" s="113"/>
      <c r="E28" s="278"/>
      <c r="F28" s="101"/>
      <c r="G28" s="182"/>
      <c r="H28" s="105"/>
      <c r="I28" s="427"/>
      <c r="J28" s="120" t="s">
        <v>235</v>
      </c>
      <c r="K28" s="113">
        <f t="shared" si="13"/>
        <v>4.8</v>
      </c>
      <c r="L28" s="438">
        <v>3</v>
      </c>
      <c r="M28" s="261"/>
      <c r="N28" s="100"/>
      <c r="O28" s="105">
        <f>K28/100</f>
        <v>4.8000000000000001E-2</v>
      </c>
      <c r="P28" s="405"/>
      <c r="Q28" s="118"/>
      <c r="R28" s="135"/>
      <c r="S28" s="119"/>
      <c r="T28" s="101"/>
      <c r="U28" s="170"/>
      <c r="V28" s="105"/>
      <c r="W28" s="405"/>
      <c r="X28" s="33"/>
      <c r="Y28" s="113"/>
      <c r="Z28" s="147"/>
      <c r="AA28" s="101"/>
      <c r="AB28" s="182"/>
      <c r="AC28" s="105"/>
      <c r="AD28" s="405"/>
      <c r="AE28" s="156"/>
      <c r="AF28" s="93"/>
      <c r="AG28" s="114"/>
      <c r="AH28" s="101"/>
      <c r="AI28" s="182"/>
      <c r="AJ28" s="105"/>
    </row>
    <row r="29" spans="1:36" ht="13.5" customHeight="1">
      <c r="A29" s="406"/>
      <c r="B29" s="406"/>
      <c r="C29" s="188" t="s">
        <v>159</v>
      </c>
      <c r="D29" s="189"/>
      <c r="E29" s="190">
        <v>0.5</v>
      </c>
      <c r="F29" s="101"/>
      <c r="G29" s="101"/>
      <c r="H29" s="105"/>
      <c r="I29" s="428"/>
      <c r="J29" s="188" t="s">
        <v>159</v>
      </c>
      <c r="K29" s="189"/>
      <c r="L29" s="190">
        <v>0.9</v>
      </c>
      <c r="M29" s="261"/>
      <c r="N29" s="100"/>
      <c r="O29" s="105"/>
      <c r="P29" s="406"/>
      <c r="Q29" s="188" t="s">
        <v>159</v>
      </c>
      <c r="R29" s="189"/>
      <c r="S29" s="190">
        <v>0.4</v>
      </c>
      <c r="T29" s="101"/>
      <c r="U29" s="170"/>
      <c r="V29" s="105"/>
      <c r="W29" s="406"/>
      <c r="X29" s="188" t="s">
        <v>159</v>
      </c>
      <c r="Y29" s="189"/>
      <c r="Z29" s="190">
        <v>0.9</v>
      </c>
      <c r="AA29" s="101"/>
      <c r="AB29" s="100"/>
      <c r="AC29" s="105"/>
      <c r="AD29" s="406"/>
      <c r="AE29" s="188" t="s">
        <v>159</v>
      </c>
      <c r="AF29" s="189"/>
      <c r="AG29" s="190">
        <v>0.9</v>
      </c>
      <c r="AH29" s="101"/>
      <c r="AI29" s="100"/>
      <c r="AJ29" s="105"/>
    </row>
    <row r="30" spans="1:36" ht="13.5" customHeight="1">
      <c r="A30" s="410" t="s">
        <v>40</v>
      </c>
      <c r="B30" s="389"/>
      <c r="C30" s="188"/>
      <c r="D30" s="189"/>
      <c r="E30" s="190"/>
      <c r="F30" s="101"/>
      <c r="G30" s="101"/>
      <c r="H30" s="196"/>
      <c r="I30" s="93" t="s">
        <v>40</v>
      </c>
      <c r="J30" s="262"/>
      <c r="K30" s="263"/>
      <c r="L30" s="264"/>
      <c r="M30" s="101"/>
      <c r="N30" s="196"/>
      <c r="O30" s="196"/>
      <c r="P30" s="93" t="s">
        <v>40</v>
      </c>
      <c r="Q30" s="334" t="str">
        <f>月菜單!I25</f>
        <v>水果</v>
      </c>
      <c r="R30" s="114"/>
      <c r="S30" s="338" t="s">
        <v>266</v>
      </c>
      <c r="T30" s="101"/>
      <c r="U30" s="196"/>
      <c r="V30" s="196"/>
      <c r="W30" s="93" t="s">
        <v>40</v>
      </c>
      <c r="X30" s="198">
        <f>月菜單!I26</f>
        <v>0</v>
      </c>
      <c r="Y30" s="114"/>
      <c r="Z30" s="199"/>
      <c r="AA30" s="101"/>
      <c r="AB30" s="196"/>
      <c r="AC30" s="196"/>
      <c r="AD30" s="93" t="s">
        <v>40</v>
      </c>
      <c r="AE30" s="114"/>
      <c r="AF30" s="114"/>
      <c r="AG30" s="93"/>
      <c r="AH30" s="101"/>
      <c r="AI30" s="196"/>
      <c r="AJ30" s="196"/>
    </row>
    <row r="31" spans="1:36" ht="13.5" customHeight="1">
      <c r="A31" s="410" t="s">
        <v>161</v>
      </c>
      <c r="B31" s="389"/>
      <c r="C31" s="374"/>
      <c r="D31" s="375"/>
      <c r="E31" s="374"/>
      <c r="F31" s="201"/>
      <c r="G31" s="201"/>
      <c r="H31" s="202"/>
      <c r="I31" s="93" t="s">
        <v>161</v>
      </c>
      <c r="J31" s="376"/>
      <c r="K31" s="114"/>
      <c r="L31" s="338"/>
      <c r="M31" s="201"/>
      <c r="N31" s="201"/>
      <c r="O31" s="202"/>
      <c r="P31" s="93" t="s">
        <v>161</v>
      </c>
      <c r="Q31" s="339"/>
      <c r="R31" s="114"/>
      <c r="S31" s="339"/>
      <c r="T31" s="201"/>
      <c r="U31" s="201"/>
      <c r="V31" s="202"/>
      <c r="W31" s="93" t="s">
        <v>161</v>
      </c>
      <c r="X31" s="175"/>
      <c r="Y31" s="175"/>
      <c r="Z31" s="175"/>
      <c r="AA31" s="201"/>
      <c r="AB31" s="201"/>
      <c r="AC31" s="202"/>
      <c r="AD31" s="93" t="s">
        <v>161</v>
      </c>
      <c r="AE31" s="93"/>
      <c r="AF31" s="114"/>
      <c r="AG31" s="93"/>
      <c r="AH31" s="201"/>
      <c r="AI31" s="201"/>
      <c r="AJ31" s="202"/>
    </row>
    <row r="32" spans="1:36" ht="16.5" customHeight="1">
      <c r="A32" s="423" t="s">
        <v>162</v>
      </c>
      <c r="B32" s="409" t="s">
        <v>163</v>
      </c>
      <c r="C32" s="389"/>
      <c r="D32" s="231">
        <v>3</v>
      </c>
      <c r="E32" s="287">
        <f>D32*45</f>
        <v>135</v>
      </c>
      <c r="F32" s="201"/>
      <c r="G32" s="201"/>
      <c r="H32" s="201"/>
      <c r="I32" s="409" t="s">
        <v>163</v>
      </c>
      <c r="J32" s="389"/>
      <c r="K32" s="231">
        <v>3</v>
      </c>
      <c r="L32" s="287">
        <f>K32*45</f>
        <v>135</v>
      </c>
      <c r="M32" s="201"/>
      <c r="N32" s="201"/>
      <c r="O32" s="201"/>
      <c r="P32" s="409" t="s">
        <v>163</v>
      </c>
      <c r="Q32" s="389"/>
      <c r="R32" s="231">
        <v>3</v>
      </c>
      <c r="S32" s="287">
        <f>R32*45</f>
        <v>135</v>
      </c>
      <c r="T32" s="201"/>
      <c r="U32" s="201"/>
      <c r="V32" s="201"/>
      <c r="W32" s="409" t="s">
        <v>163</v>
      </c>
      <c r="X32" s="389"/>
      <c r="Y32" s="231">
        <v>3</v>
      </c>
      <c r="Z32" s="287">
        <f>Y32*45</f>
        <v>135</v>
      </c>
      <c r="AA32" s="201"/>
      <c r="AB32" s="201"/>
      <c r="AC32" s="201"/>
      <c r="AD32" s="409" t="s">
        <v>163</v>
      </c>
      <c r="AE32" s="389"/>
      <c r="AF32" s="231">
        <v>3</v>
      </c>
      <c r="AG32" s="287">
        <f>AF32*45</f>
        <v>135</v>
      </c>
      <c r="AH32" s="201"/>
      <c r="AI32" s="201"/>
      <c r="AJ32" s="201"/>
    </row>
    <row r="33" spans="1:54" ht="16.5" customHeight="1">
      <c r="A33" s="405"/>
      <c r="B33" s="207" t="s">
        <v>164</v>
      </c>
      <c r="C33" s="207"/>
      <c r="D33" s="211">
        <f>SUM(F5:F29)</f>
        <v>4.637142857142857</v>
      </c>
      <c r="E33" s="288">
        <f>D33*70</f>
        <v>324.59999999999997</v>
      </c>
      <c r="F33" s="213"/>
      <c r="G33" s="213"/>
      <c r="H33" s="213"/>
      <c r="I33" s="207" t="s">
        <v>164</v>
      </c>
      <c r="J33" s="207"/>
      <c r="K33" s="211">
        <f>SUM(M5:M29)</f>
        <v>4.6694117647058819</v>
      </c>
      <c r="L33" s="288">
        <f>K33*70</f>
        <v>326.85882352941172</v>
      </c>
      <c r="M33" s="213"/>
      <c r="N33" s="213"/>
      <c r="O33" s="213"/>
      <c r="P33" s="207" t="s">
        <v>164</v>
      </c>
      <c r="Q33" s="207"/>
      <c r="R33" s="211">
        <f>SUM(T5:T29)</f>
        <v>4.5</v>
      </c>
      <c r="S33" s="288">
        <f>R33*70</f>
        <v>315</v>
      </c>
      <c r="T33" s="213"/>
      <c r="U33" s="213"/>
      <c r="V33" s="213"/>
      <c r="W33" s="207" t="s">
        <v>164</v>
      </c>
      <c r="X33" s="207"/>
      <c r="Y33" s="211">
        <f>SUM(AA5:AA29)</f>
        <v>4.5</v>
      </c>
      <c r="Z33" s="288">
        <f>Y33*70</f>
        <v>315</v>
      </c>
      <c r="AA33" s="213"/>
      <c r="AB33" s="213"/>
      <c r="AC33" s="213"/>
      <c r="AD33" s="207" t="s">
        <v>164</v>
      </c>
      <c r="AE33" s="207"/>
      <c r="AF33" s="211">
        <f>SUM(AH5:AH29)</f>
        <v>5.46</v>
      </c>
      <c r="AG33" s="288">
        <f>AF33*70</f>
        <v>382.2</v>
      </c>
      <c r="AH33" s="213"/>
      <c r="AI33" s="213"/>
      <c r="AJ33" s="213"/>
    </row>
    <row r="34" spans="1:54" ht="13.5" customHeight="1">
      <c r="A34" s="405"/>
      <c r="B34" s="207" t="s">
        <v>165</v>
      </c>
      <c r="C34" s="207"/>
      <c r="D34" s="211">
        <f>SUM(G5:G31)</f>
        <v>2.3688311688311687</v>
      </c>
      <c r="E34" s="288">
        <f>D34*75</f>
        <v>177.66233766233765</v>
      </c>
      <c r="F34" s="216"/>
      <c r="G34" s="216"/>
      <c r="H34" s="216"/>
      <c r="I34" s="207" t="s">
        <v>165</v>
      </c>
      <c r="J34" s="207"/>
      <c r="K34" s="211">
        <f>SUM(N5:N31)</f>
        <v>2.157142857142857</v>
      </c>
      <c r="L34" s="288">
        <f>K34*75</f>
        <v>161.78571428571428</v>
      </c>
      <c r="M34" s="216"/>
      <c r="N34" s="216"/>
      <c r="O34" s="216"/>
      <c r="P34" s="207" t="s">
        <v>165</v>
      </c>
      <c r="Q34" s="207"/>
      <c r="R34" s="211">
        <f>SUM(U5:U31)</f>
        <v>2.2491428571428571</v>
      </c>
      <c r="S34" s="288">
        <f>R34*75</f>
        <v>168.68571428571428</v>
      </c>
      <c r="T34" s="216"/>
      <c r="U34" s="216"/>
      <c r="V34" s="216"/>
      <c r="W34" s="207" t="s">
        <v>165</v>
      </c>
      <c r="X34" s="207"/>
      <c r="Y34" s="211">
        <f>SUM(AB5:AB31)</f>
        <v>2.7036363636363636</v>
      </c>
      <c r="Z34" s="288">
        <f>Y34*75</f>
        <v>202.77272727272728</v>
      </c>
      <c r="AA34" s="216"/>
      <c r="AB34" s="216"/>
      <c r="AC34" s="216"/>
      <c r="AD34" s="207" t="s">
        <v>165</v>
      </c>
      <c r="AE34" s="207"/>
      <c r="AF34" s="211">
        <f>SUM(AI5:AI31)</f>
        <v>2.1794285714285713</v>
      </c>
      <c r="AG34" s="288">
        <f>AF34*75</f>
        <v>163.45714285714286</v>
      </c>
      <c r="AH34" s="216"/>
      <c r="AI34" s="216"/>
      <c r="AJ34" s="216"/>
    </row>
    <row r="35" spans="1:54" ht="13.5" customHeight="1">
      <c r="A35" s="405"/>
      <c r="B35" s="207" t="s">
        <v>166</v>
      </c>
      <c r="C35" s="207"/>
      <c r="D35" s="211">
        <f>SUM(H5:H29)</f>
        <v>1.9020252454417954</v>
      </c>
      <c r="E35" s="288">
        <f>D35*25</f>
        <v>47.550631136044885</v>
      </c>
      <c r="F35" s="218"/>
      <c r="G35" s="218"/>
      <c r="H35" s="218"/>
      <c r="I35" s="207" t="s">
        <v>166</v>
      </c>
      <c r="J35" s="207"/>
      <c r="K35" s="211">
        <f>SUM(O5:O29)</f>
        <v>2.2080000000000002</v>
      </c>
      <c r="L35" s="288">
        <f>K35*25</f>
        <v>55.2</v>
      </c>
      <c r="M35" s="218"/>
      <c r="N35" s="218"/>
      <c r="O35" s="218"/>
      <c r="P35" s="207" t="s">
        <v>166</v>
      </c>
      <c r="Q35" s="207"/>
      <c r="R35" s="211">
        <f>SUM(V5:V29)</f>
        <v>1.5840000000000001</v>
      </c>
      <c r="S35" s="288">
        <f>R35*25</f>
        <v>39.6</v>
      </c>
      <c r="T35" s="218"/>
      <c r="U35" s="218"/>
      <c r="V35" s="218"/>
      <c r="W35" s="207" t="s">
        <v>166</v>
      </c>
      <c r="X35" s="207"/>
      <c r="Y35" s="211">
        <f>SUM(AC5:AC29)</f>
        <v>1.264</v>
      </c>
      <c r="Z35" s="288">
        <f>Y35*25</f>
        <v>31.6</v>
      </c>
      <c r="AA35" s="218"/>
      <c r="AB35" s="218"/>
      <c r="AC35" s="218"/>
      <c r="AD35" s="207" t="s">
        <v>166</v>
      </c>
      <c r="AE35" s="207"/>
      <c r="AF35" s="211">
        <f>SUM(AJ5:AJ29)</f>
        <v>1.776</v>
      </c>
      <c r="AG35" s="288">
        <f>AF35*25</f>
        <v>44.4</v>
      </c>
      <c r="AH35" s="218"/>
      <c r="AI35" s="218"/>
      <c r="AJ35" s="218"/>
    </row>
    <row r="36" spans="1:54" ht="13.5" customHeight="1">
      <c r="A36" s="405"/>
      <c r="B36" s="207" t="s">
        <v>167</v>
      </c>
      <c r="C36" s="207"/>
      <c r="D36" s="230">
        <v>0</v>
      </c>
      <c r="E36" s="288">
        <f>D36*60</f>
        <v>0</v>
      </c>
      <c r="F36" s="218"/>
      <c r="G36" s="218"/>
      <c r="H36" s="218"/>
      <c r="I36" s="207" t="s">
        <v>167</v>
      </c>
      <c r="J36" s="207"/>
      <c r="K36" s="230">
        <v>0</v>
      </c>
      <c r="L36" s="288">
        <f>K36*60</f>
        <v>0</v>
      </c>
      <c r="M36" s="218"/>
      <c r="N36" s="218"/>
      <c r="O36" s="218"/>
      <c r="P36" s="207" t="s">
        <v>167</v>
      </c>
      <c r="Q36" s="207"/>
      <c r="R36" s="230">
        <v>1</v>
      </c>
      <c r="S36" s="288">
        <f>R36*60</f>
        <v>60</v>
      </c>
      <c r="T36" s="218"/>
      <c r="U36" s="218"/>
      <c r="V36" s="218"/>
      <c r="W36" s="207" t="s">
        <v>167</v>
      </c>
      <c r="X36" s="207"/>
      <c r="Y36" s="230">
        <v>0</v>
      </c>
      <c r="Z36" s="288">
        <f>Y36*60</f>
        <v>0</v>
      </c>
      <c r="AA36" s="218"/>
      <c r="AB36" s="218"/>
      <c r="AC36" s="218"/>
      <c r="AD36" s="207" t="s">
        <v>167</v>
      </c>
      <c r="AE36" s="207"/>
      <c r="AF36" s="230">
        <v>0</v>
      </c>
      <c r="AG36" s="288">
        <f>AF36*60</f>
        <v>0</v>
      </c>
      <c r="AH36" s="218"/>
      <c r="AI36" s="218"/>
      <c r="AJ36" s="218"/>
    </row>
    <row r="37" spans="1:54" ht="13.5" customHeight="1">
      <c r="A37" s="406"/>
      <c r="B37" s="220" t="s">
        <v>168</v>
      </c>
      <c r="C37" s="220"/>
      <c r="D37" s="74">
        <v>0</v>
      </c>
      <c r="E37" s="288">
        <f>D37*120</f>
        <v>0</v>
      </c>
      <c r="F37" s="125"/>
      <c r="G37" s="125"/>
      <c r="H37" s="125"/>
      <c r="I37" s="220" t="s">
        <v>168</v>
      </c>
      <c r="J37" s="220"/>
      <c r="K37" s="74">
        <v>0</v>
      </c>
      <c r="L37" s="288">
        <f>K37*75</f>
        <v>0</v>
      </c>
      <c r="M37" s="125"/>
      <c r="N37" s="125"/>
      <c r="O37" s="125"/>
      <c r="P37" s="220" t="s">
        <v>168</v>
      </c>
      <c r="Q37" s="220"/>
      <c r="R37" s="74">
        <v>0</v>
      </c>
      <c r="S37" s="288">
        <f>R37*120</f>
        <v>0</v>
      </c>
      <c r="T37" s="125"/>
      <c r="U37" s="125"/>
      <c r="V37" s="125"/>
      <c r="W37" s="220" t="s">
        <v>168</v>
      </c>
      <c r="X37" s="220"/>
      <c r="Y37" s="74">
        <v>1</v>
      </c>
      <c r="Z37" s="288">
        <f>Y37*120</f>
        <v>120</v>
      </c>
      <c r="AA37" s="125"/>
      <c r="AB37" s="125"/>
      <c r="AC37" s="125"/>
      <c r="AD37" s="220" t="s">
        <v>168</v>
      </c>
      <c r="AE37" s="220"/>
      <c r="AF37" s="74">
        <v>0</v>
      </c>
      <c r="AG37" s="288">
        <f>AF37*120</f>
        <v>0</v>
      </c>
      <c r="AH37" s="125"/>
      <c r="AI37" s="125"/>
      <c r="AJ37" s="125"/>
    </row>
    <row r="38" spans="1:54" ht="13.5" customHeight="1">
      <c r="A38" s="289"/>
      <c r="B38" s="409" t="s">
        <v>169</v>
      </c>
      <c r="C38" s="389"/>
      <c r="D38" s="290"/>
      <c r="E38" s="288">
        <f>SUM(E32:E37)</f>
        <v>684.81296879838249</v>
      </c>
      <c r="F38" s="125"/>
      <c r="G38" s="125"/>
      <c r="H38" s="125"/>
      <c r="I38" s="409" t="s">
        <v>169</v>
      </c>
      <c r="J38" s="389"/>
      <c r="K38" s="291"/>
      <c r="L38" s="288">
        <f>SUM(L32:L37)</f>
        <v>678.84453781512605</v>
      </c>
      <c r="M38" s="125"/>
      <c r="N38" s="125"/>
      <c r="O38" s="125"/>
      <c r="P38" s="409" t="s">
        <v>169</v>
      </c>
      <c r="Q38" s="389"/>
      <c r="R38" s="291"/>
      <c r="S38" s="288">
        <f>SUM(S32:S37)</f>
        <v>718.28571428571433</v>
      </c>
      <c r="T38" s="125"/>
      <c r="U38" s="125"/>
      <c r="V38" s="125"/>
      <c r="W38" s="409" t="s">
        <v>169</v>
      </c>
      <c r="X38" s="389"/>
      <c r="Y38" s="291"/>
      <c r="Z38" s="288">
        <f>SUM(Z32:Z37)</f>
        <v>804.37272727272727</v>
      </c>
      <c r="AA38" s="125"/>
      <c r="AB38" s="125"/>
      <c r="AC38" s="125"/>
      <c r="AD38" s="409" t="s">
        <v>169</v>
      </c>
      <c r="AE38" s="389"/>
      <c r="AF38" s="291"/>
      <c r="AG38" s="288">
        <f>SUM(AG32:AG37)</f>
        <v>725.05714285714282</v>
      </c>
      <c r="AH38" s="125"/>
      <c r="AI38" s="125"/>
      <c r="AJ38" s="125"/>
      <c r="AK38" s="226"/>
      <c r="AL38" s="226"/>
      <c r="AM38" s="226"/>
      <c r="AN38" s="226"/>
      <c r="AO38" s="226"/>
      <c r="AP38" s="226"/>
      <c r="AQ38" s="226"/>
      <c r="AR38" s="226"/>
      <c r="AS38" s="226"/>
      <c r="AT38" s="226"/>
      <c r="AU38" s="226"/>
      <c r="AV38" s="226"/>
      <c r="AW38" s="226"/>
      <c r="AX38" s="226"/>
      <c r="AY38" s="226"/>
      <c r="AZ38" s="226"/>
      <c r="BA38" s="226"/>
      <c r="BB38" s="226"/>
    </row>
    <row r="39" spans="1:54" ht="13.5" customHeight="1">
      <c r="A39" s="420" t="s">
        <v>170</v>
      </c>
      <c r="B39" s="391"/>
      <c r="C39" s="391"/>
      <c r="D39" s="391"/>
      <c r="E39" s="391"/>
      <c r="F39" s="391"/>
      <c r="G39" s="391"/>
      <c r="H39" s="391"/>
      <c r="I39" s="391"/>
      <c r="J39" s="391"/>
      <c r="K39" s="391"/>
      <c r="L39" s="391"/>
      <c r="M39" s="391"/>
      <c r="N39" s="391"/>
      <c r="O39" s="391"/>
      <c r="P39" s="391"/>
      <c r="Q39" s="391"/>
      <c r="R39" s="391"/>
      <c r="S39" s="391"/>
      <c r="T39" s="391"/>
      <c r="U39" s="391"/>
      <c r="V39" s="391"/>
      <c r="W39" s="391"/>
      <c r="X39" s="391"/>
      <c r="Y39" s="391"/>
      <c r="Z39" s="391"/>
      <c r="AA39" s="391"/>
      <c r="AB39" s="391"/>
      <c r="AC39" s="391"/>
      <c r="AD39" s="391"/>
      <c r="AE39" s="391"/>
      <c r="AF39" s="391"/>
      <c r="AG39" s="391"/>
      <c r="AH39" s="229"/>
      <c r="AI39" s="229"/>
      <c r="AJ39" s="229"/>
      <c r="AK39" s="227"/>
      <c r="AL39" s="227"/>
      <c r="AM39" s="227"/>
      <c r="AN39" s="227"/>
      <c r="AO39" s="227"/>
      <c r="AP39" s="227"/>
      <c r="AQ39" s="227"/>
      <c r="AR39" s="227"/>
      <c r="AS39" s="227"/>
      <c r="AT39" s="227"/>
      <c r="AU39" s="227"/>
      <c r="AV39" s="227"/>
      <c r="AW39" s="227"/>
      <c r="AX39" s="227"/>
      <c r="AY39" s="227"/>
      <c r="AZ39" s="227"/>
      <c r="BA39" s="227"/>
      <c r="BB39" s="227"/>
    </row>
    <row r="40" spans="1:54" ht="13.5" customHeight="1">
      <c r="A40" s="421" t="s">
        <v>296</v>
      </c>
      <c r="B40" s="383"/>
      <c r="C40" s="383"/>
      <c r="D40" s="383"/>
      <c r="E40" s="383"/>
      <c r="F40" s="383"/>
      <c r="G40" s="383"/>
      <c r="H40" s="383"/>
      <c r="I40" s="383"/>
      <c r="J40" s="383"/>
      <c r="K40" s="383"/>
      <c r="L40" s="384"/>
      <c r="M40" s="228"/>
      <c r="N40" s="228"/>
      <c r="O40" s="228"/>
      <c r="T40" s="228"/>
      <c r="U40" s="228"/>
      <c r="V40" s="228"/>
      <c r="AA40" s="228"/>
      <c r="AB40" s="228"/>
      <c r="AC40" s="228"/>
      <c r="AH40" s="228"/>
      <c r="AI40" s="228"/>
      <c r="AJ40" s="228"/>
    </row>
    <row r="41" spans="1:54" ht="13.5" customHeight="1">
      <c r="F41" s="228"/>
      <c r="G41" s="228"/>
      <c r="H41" s="228"/>
      <c r="M41" s="228"/>
      <c r="N41" s="228"/>
      <c r="O41" s="228"/>
      <c r="T41" s="228"/>
      <c r="U41" s="228"/>
      <c r="V41" s="228"/>
      <c r="AA41" s="228"/>
      <c r="AB41" s="228"/>
      <c r="AC41" s="228"/>
      <c r="AH41" s="228"/>
      <c r="AI41" s="228"/>
      <c r="AJ41" s="228"/>
    </row>
    <row r="42" spans="1:54" ht="13.5" customHeight="1">
      <c r="F42" s="228"/>
      <c r="G42" s="228"/>
      <c r="H42" s="228"/>
      <c r="M42" s="228"/>
      <c r="N42" s="228"/>
      <c r="O42" s="228"/>
      <c r="T42" s="228"/>
      <c r="U42" s="228"/>
      <c r="V42" s="228"/>
      <c r="AA42" s="228"/>
      <c r="AB42" s="228"/>
      <c r="AC42" s="228"/>
      <c r="AH42" s="228"/>
      <c r="AI42" s="228"/>
      <c r="AJ42" s="228"/>
    </row>
    <row r="43" spans="1:54" ht="13.5" customHeight="1">
      <c r="F43" s="228"/>
      <c r="G43" s="228"/>
      <c r="H43" s="228"/>
      <c r="M43" s="228"/>
      <c r="N43" s="228"/>
      <c r="O43" s="228"/>
      <c r="T43" s="228"/>
      <c r="U43" s="228"/>
      <c r="V43" s="228"/>
      <c r="AA43" s="228"/>
      <c r="AB43" s="228"/>
      <c r="AC43" s="228"/>
      <c r="AH43" s="228"/>
      <c r="AI43" s="228"/>
      <c r="AJ43" s="228"/>
    </row>
    <row r="44" spans="1:54" ht="13.5" customHeight="1">
      <c r="F44" s="228"/>
      <c r="G44" s="228"/>
      <c r="H44" s="228"/>
      <c r="M44" s="228"/>
      <c r="N44" s="228"/>
      <c r="O44" s="228"/>
      <c r="T44" s="228"/>
      <c r="U44" s="228"/>
      <c r="V44" s="228"/>
      <c r="AA44" s="228"/>
      <c r="AB44" s="228"/>
      <c r="AC44" s="228"/>
      <c r="AH44" s="228"/>
      <c r="AI44" s="228"/>
      <c r="AJ44" s="228"/>
    </row>
    <row r="45" spans="1:54" ht="13.5" customHeight="1">
      <c r="F45" s="228"/>
      <c r="G45" s="228"/>
      <c r="H45" s="228"/>
      <c r="M45" s="228"/>
      <c r="N45" s="228"/>
      <c r="O45" s="228"/>
      <c r="T45" s="228"/>
      <c r="U45" s="228"/>
      <c r="V45" s="228"/>
      <c r="AA45" s="228"/>
      <c r="AB45" s="228"/>
      <c r="AC45" s="228"/>
      <c r="AH45" s="228"/>
      <c r="AI45" s="228"/>
      <c r="AJ45" s="228"/>
    </row>
    <row r="46" spans="1:54" ht="13.5" customHeight="1">
      <c r="F46" s="228"/>
      <c r="G46" s="228"/>
      <c r="H46" s="228"/>
      <c r="M46" s="228"/>
      <c r="N46" s="228"/>
      <c r="O46" s="228"/>
      <c r="T46" s="228"/>
      <c r="U46" s="228"/>
      <c r="V46" s="228"/>
      <c r="AA46" s="228"/>
      <c r="AB46" s="228"/>
      <c r="AC46" s="228"/>
      <c r="AH46" s="228"/>
      <c r="AI46" s="228"/>
      <c r="AJ46" s="228"/>
    </row>
    <row r="47" spans="1:54" ht="13.5" customHeight="1">
      <c r="F47" s="228"/>
      <c r="G47" s="228"/>
      <c r="H47" s="228"/>
      <c r="M47" s="228"/>
      <c r="N47" s="228"/>
      <c r="O47" s="228"/>
      <c r="T47" s="228"/>
      <c r="U47" s="228"/>
      <c r="V47" s="228"/>
      <c r="AA47" s="228"/>
      <c r="AB47" s="228"/>
      <c r="AC47" s="228"/>
      <c r="AH47" s="228"/>
      <c r="AI47" s="228"/>
      <c r="AJ47" s="228"/>
    </row>
    <row r="48" spans="1:54" ht="13.5" customHeight="1">
      <c r="F48" s="228"/>
      <c r="G48" s="228"/>
      <c r="H48" s="228"/>
      <c r="M48" s="228"/>
      <c r="N48" s="228"/>
      <c r="O48" s="228"/>
      <c r="T48" s="228"/>
      <c r="U48" s="228"/>
      <c r="V48" s="228"/>
      <c r="AA48" s="228"/>
      <c r="AB48" s="228"/>
      <c r="AC48" s="228"/>
      <c r="AH48" s="228"/>
      <c r="AI48" s="228"/>
      <c r="AJ48" s="228"/>
    </row>
    <row r="49" spans="6:36" ht="13.5" customHeight="1">
      <c r="F49" s="228"/>
      <c r="G49" s="228"/>
      <c r="H49" s="228"/>
      <c r="M49" s="228"/>
      <c r="N49" s="228"/>
      <c r="O49" s="228"/>
      <c r="T49" s="228"/>
      <c r="U49" s="228"/>
      <c r="V49" s="228"/>
      <c r="AA49" s="228"/>
      <c r="AB49" s="228"/>
      <c r="AC49" s="228"/>
      <c r="AH49" s="228"/>
      <c r="AI49" s="228"/>
      <c r="AJ49" s="228"/>
    </row>
    <row r="50" spans="6:36" ht="14.25" customHeight="1">
      <c r="F50" s="228"/>
      <c r="G50" s="228"/>
      <c r="H50" s="228"/>
      <c r="M50" s="228"/>
      <c r="N50" s="228"/>
      <c r="O50" s="228"/>
      <c r="T50" s="228"/>
      <c r="U50" s="228"/>
      <c r="V50" s="228"/>
      <c r="AA50" s="228"/>
      <c r="AB50" s="228"/>
      <c r="AC50" s="228"/>
      <c r="AH50" s="228"/>
      <c r="AI50" s="228"/>
      <c r="AJ50" s="228"/>
    </row>
    <row r="51" spans="6:36" ht="13.5" customHeight="1">
      <c r="F51" s="228"/>
      <c r="G51" s="228"/>
      <c r="H51" s="228"/>
      <c r="M51" s="228"/>
      <c r="N51" s="228"/>
      <c r="O51" s="228"/>
      <c r="T51" s="228"/>
      <c r="U51" s="228"/>
      <c r="V51" s="228"/>
      <c r="AA51" s="228"/>
      <c r="AB51" s="228"/>
      <c r="AC51" s="228"/>
      <c r="AH51" s="228"/>
      <c r="AI51" s="228"/>
      <c r="AJ51" s="228"/>
    </row>
    <row r="52" spans="6:36" ht="13.5" customHeight="1">
      <c r="F52" s="228"/>
      <c r="G52" s="228"/>
      <c r="H52" s="228"/>
      <c r="M52" s="228"/>
      <c r="N52" s="228"/>
      <c r="O52" s="228"/>
      <c r="T52" s="228"/>
      <c r="U52" s="228"/>
      <c r="V52" s="228"/>
      <c r="AA52" s="228"/>
      <c r="AB52" s="228"/>
      <c r="AC52" s="228"/>
      <c r="AH52" s="228"/>
      <c r="AI52" s="228"/>
      <c r="AJ52" s="228"/>
    </row>
    <row r="53" spans="6:36" ht="13.5" customHeight="1">
      <c r="F53" s="228"/>
      <c r="G53" s="228"/>
      <c r="H53" s="228"/>
      <c r="M53" s="228"/>
      <c r="N53" s="228"/>
      <c r="O53" s="228"/>
      <c r="T53" s="228"/>
      <c r="U53" s="228"/>
      <c r="V53" s="228"/>
      <c r="AA53" s="228"/>
      <c r="AB53" s="228"/>
      <c r="AC53" s="228"/>
      <c r="AH53" s="228"/>
      <c r="AI53" s="228"/>
      <c r="AJ53" s="228"/>
    </row>
    <row r="54" spans="6:36" ht="13.5" customHeight="1">
      <c r="F54" s="228"/>
      <c r="G54" s="228"/>
      <c r="H54" s="228"/>
      <c r="M54" s="228"/>
      <c r="N54" s="228"/>
      <c r="O54" s="228"/>
      <c r="T54" s="228"/>
      <c r="U54" s="228"/>
      <c r="V54" s="228"/>
      <c r="AA54" s="228"/>
      <c r="AB54" s="228"/>
      <c r="AC54" s="228"/>
      <c r="AH54" s="228"/>
      <c r="AI54" s="228"/>
      <c r="AJ54" s="228"/>
    </row>
    <row r="55" spans="6:36" ht="13.5" customHeight="1">
      <c r="F55" s="228"/>
      <c r="G55" s="228"/>
      <c r="H55" s="228"/>
      <c r="M55" s="228"/>
      <c r="N55" s="228"/>
      <c r="O55" s="228"/>
      <c r="T55" s="228"/>
      <c r="U55" s="228"/>
      <c r="V55" s="228"/>
      <c r="AA55" s="228"/>
      <c r="AB55" s="228"/>
      <c r="AC55" s="228"/>
      <c r="AH55" s="228"/>
      <c r="AI55" s="228"/>
      <c r="AJ55" s="228"/>
    </row>
    <row r="56" spans="6:36" ht="13.5" customHeight="1">
      <c r="F56" s="228"/>
      <c r="G56" s="228"/>
      <c r="H56" s="228"/>
      <c r="M56" s="228"/>
      <c r="N56" s="228"/>
      <c r="O56" s="228"/>
      <c r="T56" s="228"/>
      <c r="U56" s="228"/>
      <c r="V56" s="228"/>
      <c r="AA56" s="228"/>
      <c r="AB56" s="228"/>
      <c r="AC56" s="228"/>
      <c r="AH56" s="228"/>
      <c r="AI56" s="228"/>
      <c r="AJ56" s="228"/>
    </row>
    <row r="57" spans="6:36" ht="13.5" customHeight="1">
      <c r="F57" s="228"/>
      <c r="G57" s="228"/>
      <c r="H57" s="228"/>
      <c r="M57" s="228"/>
      <c r="N57" s="228"/>
      <c r="O57" s="228"/>
      <c r="T57" s="228"/>
      <c r="U57" s="228"/>
      <c r="V57" s="228"/>
      <c r="AA57" s="228"/>
      <c r="AB57" s="228"/>
      <c r="AC57" s="228"/>
      <c r="AH57" s="228"/>
      <c r="AI57" s="228"/>
      <c r="AJ57" s="228"/>
    </row>
    <row r="58" spans="6:36" ht="13.5" customHeight="1">
      <c r="F58" s="228"/>
      <c r="G58" s="228"/>
      <c r="H58" s="228"/>
      <c r="M58" s="228"/>
      <c r="N58" s="228"/>
      <c r="O58" s="228"/>
      <c r="T58" s="228"/>
      <c r="U58" s="228"/>
      <c r="V58" s="228"/>
      <c r="AA58" s="228"/>
      <c r="AB58" s="228"/>
      <c r="AC58" s="228"/>
      <c r="AH58" s="228"/>
      <c r="AI58" s="228"/>
      <c r="AJ58" s="228"/>
    </row>
    <row r="59" spans="6:36" ht="13.5" customHeight="1">
      <c r="F59" s="228"/>
      <c r="G59" s="228"/>
      <c r="H59" s="228"/>
      <c r="M59" s="228"/>
      <c r="N59" s="228"/>
      <c r="O59" s="228"/>
      <c r="T59" s="228"/>
      <c r="U59" s="228"/>
      <c r="V59" s="228"/>
      <c r="AA59" s="228"/>
      <c r="AB59" s="228"/>
      <c r="AC59" s="228"/>
      <c r="AH59" s="228"/>
      <c r="AI59" s="228"/>
      <c r="AJ59" s="228"/>
    </row>
    <row r="60" spans="6:36" ht="13.5" customHeight="1">
      <c r="F60" s="228"/>
      <c r="G60" s="228"/>
      <c r="H60" s="228"/>
      <c r="M60" s="228"/>
      <c r="N60" s="228"/>
      <c r="O60" s="228"/>
      <c r="T60" s="228"/>
      <c r="U60" s="228"/>
      <c r="V60" s="228"/>
      <c r="AA60" s="228"/>
      <c r="AB60" s="228"/>
      <c r="AC60" s="228"/>
      <c r="AH60" s="228"/>
      <c r="AI60" s="228"/>
      <c r="AJ60" s="228"/>
    </row>
    <row r="61" spans="6:36" ht="13.5" customHeight="1">
      <c r="F61" s="228"/>
      <c r="G61" s="228"/>
      <c r="H61" s="228"/>
      <c r="M61" s="228"/>
      <c r="N61" s="228"/>
      <c r="O61" s="228"/>
      <c r="T61" s="228"/>
      <c r="U61" s="228"/>
      <c r="V61" s="228"/>
      <c r="AA61" s="228"/>
      <c r="AB61" s="228"/>
      <c r="AC61" s="228"/>
      <c r="AH61" s="228"/>
      <c r="AI61" s="228"/>
      <c r="AJ61" s="228"/>
    </row>
    <row r="62" spans="6:36" ht="13.5" customHeight="1">
      <c r="F62" s="228"/>
      <c r="G62" s="228"/>
      <c r="H62" s="228"/>
      <c r="M62" s="228"/>
      <c r="N62" s="228"/>
      <c r="O62" s="228"/>
      <c r="T62" s="228"/>
      <c r="U62" s="228"/>
      <c r="V62" s="228"/>
      <c r="AA62" s="228"/>
      <c r="AB62" s="228"/>
      <c r="AC62" s="228"/>
      <c r="AH62" s="228"/>
      <c r="AI62" s="228"/>
      <c r="AJ62" s="228"/>
    </row>
    <row r="63" spans="6:36" ht="13.5" customHeight="1">
      <c r="F63" s="228"/>
      <c r="G63" s="228"/>
      <c r="H63" s="228"/>
      <c r="M63" s="228"/>
      <c r="N63" s="228"/>
      <c r="O63" s="228"/>
      <c r="T63" s="228"/>
      <c r="U63" s="228"/>
      <c r="V63" s="228"/>
      <c r="AA63" s="228"/>
      <c r="AB63" s="228"/>
      <c r="AC63" s="228"/>
      <c r="AH63" s="228"/>
      <c r="AI63" s="228"/>
      <c r="AJ63" s="228"/>
    </row>
    <row r="64" spans="6:36" ht="13.5" customHeight="1">
      <c r="F64" s="228"/>
      <c r="G64" s="228"/>
      <c r="H64" s="228"/>
      <c r="M64" s="228"/>
      <c r="N64" s="228"/>
      <c r="O64" s="228"/>
      <c r="T64" s="228"/>
      <c r="U64" s="228"/>
      <c r="V64" s="228"/>
      <c r="AA64" s="228"/>
      <c r="AB64" s="228"/>
      <c r="AC64" s="228"/>
      <c r="AH64" s="228"/>
      <c r="AI64" s="228"/>
      <c r="AJ64" s="228"/>
    </row>
    <row r="65" spans="6:36" ht="13.5" customHeight="1">
      <c r="F65" s="228"/>
      <c r="G65" s="228"/>
      <c r="H65" s="228"/>
      <c r="M65" s="228"/>
      <c r="N65" s="228"/>
      <c r="O65" s="228"/>
      <c r="T65" s="228"/>
      <c r="U65" s="228"/>
      <c r="V65" s="228"/>
      <c r="AA65" s="228"/>
      <c r="AB65" s="228"/>
      <c r="AC65" s="228"/>
      <c r="AH65" s="228"/>
      <c r="AI65" s="228"/>
      <c r="AJ65" s="228"/>
    </row>
    <row r="66" spans="6:36" ht="13.5" customHeight="1">
      <c r="F66" s="228"/>
      <c r="G66" s="228"/>
      <c r="H66" s="228"/>
      <c r="M66" s="228"/>
      <c r="N66" s="228"/>
      <c r="O66" s="228"/>
      <c r="T66" s="228"/>
      <c r="U66" s="228"/>
      <c r="V66" s="228"/>
      <c r="AA66" s="228"/>
      <c r="AB66" s="228"/>
      <c r="AC66" s="228"/>
      <c r="AH66" s="228"/>
      <c r="AI66" s="228"/>
      <c r="AJ66" s="228"/>
    </row>
    <row r="67" spans="6:36" ht="13.5" customHeight="1">
      <c r="F67" s="228"/>
      <c r="G67" s="228"/>
      <c r="H67" s="228"/>
      <c r="M67" s="228"/>
      <c r="N67" s="228"/>
      <c r="O67" s="228"/>
      <c r="T67" s="228"/>
      <c r="U67" s="228"/>
      <c r="V67" s="228"/>
      <c r="AA67" s="228"/>
      <c r="AB67" s="228"/>
      <c r="AC67" s="228"/>
      <c r="AH67" s="228"/>
      <c r="AI67" s="228"/>
      <c r="AJ67" s="228"/>
    </row>
    <row r="68" spans="6:36" ht="13.5" customHeight="1">
      <c r="F68" s="228"/>
      <c r="G68" s="228"/>
      <c r="H68" s="228"/>
      <c r="M68" s="228"/>
      <c r="N68" s="228"/>
      <c r="O68" s="228"/>
      <c r="T68" s="228"/>
      <c r="U68" s="228"/>
      <c r="V68" s="228"/>
      <c r="AA68" s="228"/>
      <c r="AB68" s="228"/>
      <c r="AC68" s="228"/>
      <c r="AH68" s="228"/>
      <c r="AI68" s="228"/>
      <c r="AJ68" s="228"/>
    </row>
    <row r="69" spans="6:36" ht="13.5" customHeight="1">
      <c r="F69" s="228"/>
      <c r="G69" s="228"/>
      <c r="H69" s="228"/>
      <c r="M69" s="228"/>
      <c r="N69" s="228"/>
      <c r="O69" s="228"/>
      <c r="T69" s="228"/>
      <c r="U69" s="228"/>
      <c r="V69" s="228"/>
      <c r="AA69" s="228"/>
      <c r="AB69" s="228"/>
      <c r="AC69" s="228"/>
      <c r="AH69" s="228"/>
      <c r="AI69" s="228"/>
      <c r="AJ69" s="228"/>
    </row>
    <row r="70" spans="6:36" ht="13.5" customHeight="1">
      <c r="F70" s="228"/>
      <c r="G70" s="228"/>
      <c r="H70" s="228"/>
      <c r="M70" s="228"/>
      <c r="N70" s="228"/>
      <c r="O70" s="228"/>
      <c r="T70" s="228"/>
      <c r="U70" s="228"/>
      <c r="V70" s="228"/>
      <c r="AA70" s="228"/>
      <c r="AB70" s="228"/>
      <c r="AC70" s="228"/>
      <c r="AH70" s="228"/>
      <c r="AI70" s="228"/>
      <c r="AJ70" s="228"/>
    </row>
    <row r="71" spans="6:36" ht="13.5" customHeight="1">
      <c r="F71" s="228"/>
      <c r="G71" s="228"/>
      <c r="H71" s="228"/>
      <c r="M71" s="228"/>
      <c r="N71" s="228"/>
      <c r="O71" s="228"/>
      <c r="T71" s="228"/>
      <c r="U71" s="228"/>
      <c r="V71" s="228"/>
      <c r="AA71" s="228"/>
      <c r="AB71" s="228"/>
      <c r="AC71" s="228"/>
      <c r="AH71" s="228"/>
      <c r="AI71" s="228"/>
      <c r="AJ71" s="228"/>
    </row>
    <row r="72" spans="6:36" ht="13.5" customHeight="1">
      <c r="F72" s="228"/>
      <c r="G72" s="228"/>
      <c r="H72" s="228"/>
      <c r="M72" s="228"/>
      <c r="N72" s="228"/>
      <c r="O72" s="228"/>
      <c r="T72" s="228"/>
      <c r="U72" s="228"/>
      <c r="V72" s="228"/>
      <c r="AA72" s="228"/>
      <c r="AB72" s="228"/>
      <c r="AC72" s="228"/>
      <c r="AH72" s="228"/>
      <c r="AI72" s="228"/>
      <c r="AJ72" s="228"/>
    </row>
    <row r="73" spans="6:36" ht="13.5" customHeight="1">
      <c r="F73" s="228"/>
      <c r="G73" s="228"/>
      <c r="H73" s="228"/>
      <c r="M73" s="228"/>
      <c r="N73" s="228"/>
      <c r="O73" s="228"/>
      <c r="T73" s="228"/>
      <c r="U73" s="228"/>
      <c r="V73" s="228"/>
      <c r="AA73" s="228"/>
      <c r="AB73" s="228"/>
      <c r="AC73" s="228"/>
      <c r="AH73" s="228"/>
      <c r="AI73" s="228"/>
      <c r="AJ73" s="228"/>
    </row>
    <row r="74" spans="6:36" ht="13.5" customHeight="1">
      <c r="F74" s="228"/>
      <c r="G74" s="228"/>
      <c r="H74" s="228"/>
      <c r="M74" s="228"/>
      <c r="N74" s="228"/>
      <c r="O74" s="228"/>
      <c r="T74" s="228"/>
      <c r="U74" s="228"/>
      <c r="V74" s="228"/>
      <c r="AA74" s="228"/>
      <c r="AB74" s="228"/>
      <c r="AC74" s="228"/>
      <c r="AH74" s="228"/>
      <c r="AI74" s="228"/>
      <c r="AJ74" s="228"/>
    </row>
    <row r="75" spans="6:36" ht="13.5" customHeight="1">
      <c r="F75" s="228"/>
      <c r="G75" s="228"/>
      <c r="H75" s="228"/>
      <c r="M75" s="228"/>
      <c r="N75" s="228"/>
      <c r="O75" s="228"/>
      <c r="T75" s="228"/>
      <c r="U75" s="228"/>
      <c r="V75" s="228"/>
      <c r="AA75" s="228"/>
      <c r="AB75" s="228"/>
      <c r="AC75" s="228"/>
      <c r="AH75" s="228"/>
      <c r="AI75" s="228"/>
      <c r="AJ75" s="228"/>
    </row>
    <row r="76" spans="6:36" ht="13.5" customHeight="1">
      <c r="F76" s="228"/>
      <c r="G76" s="228"/>
      <c r="H76" s="228"/>
      <c r="M76" s="228"/>
      <c r="N76" s="228"/>
      <c r="O76" s="228"/>
      <c r="T76" s="228"/>
      <c r="U76" s="228"/>
      <c r="V76" s="228"/>
      <c r="AA76" s="228"/>
      <c r="AB76" s="228"/>
      <c r="AC76" s="228"/>
      <c r="AH76" s="228"/>
      <c r="AI76" s="228"/>
      <c r="AJ76" s="228"/>
    </row>
    <row r="77" spans="6:36" ht="13.5" customHeight="1">
      <c r="F77" s="228"/>
      <c r="G77" s="228"/>
      <c r="H77" s="228"/>
      <c r="M77" s="228"/>
      <c r="N77" s="228"/>
      <c r="O77" s="228"/>
      <c r="T77" s="228"/>
      <c r="U77" s="228"/>
      <c r="V77" s="228"/>
      <c r="AA77" s="228"/>
      <c r="AB77" s="228"/>
      <c r="AC77" s="228"/>
      <c r="AH77" s="228"/>
      <c r="AI77" s="228"/>
      <c r="AJ77" s="228"/>
    </row>
    <row r="78" spans="6:36" ht="13.5" customHeight="1">
      <c r="F78" s="228"/>
      <c r="G78" s="228"/>
      <c r="H78" s="228"/>
      <c r="M78" s="228"/>
      <c r="N78" s="228"/>
      <c r="O78" s="228"/>
      <c r="T78" s="228"/>
      <c r="U78" s="228"/>
      <c r="V78" s="228"/>
      <c r="AA78" s="228"/>
      <c r="AB78" s="228"/>
      <c r="AC78" s="228"/>
      <c r="AH78" s="228"/>
      <c r="AI78" s="228"/>
      <c r="AJ78" s="228"/>
    </row>
    <row r="79" spans="6:36" ht="13.5" customHeight="1">
      <c r="F79" s="228"/>
      <c r="G79" s="228"/>
      <c r="H79" s="228"/>
      <c r="M79" s="228"/>
      <c r="N79" s="228"/>
      <c r="O79" s="228"/>
      <c r="T79" s="228"/>
      <c r="U79" s="228"/>
      <c r="V79" s="228"/>
      <c r="AA79" s="228"/>
      <c r="AB79" s="228"/>
      <c r="AC79" s="228"/>
      <c r="AH79" s="228"/>
      <c r="AI79" s="228"/>
      <c r="AJ79" s="228"/>
    </row>
    <row r="80" spans="6:36" ht="13.5" customHeight="1">
      <c r="F80" s="228"/>
      <c r="G80" s="228"/>
      <c r="H80" s="228"/>
      <c r="M80" s="228"/>
      <c r="N80" s="228"/>
      <c r="O80" s="228"/>
      <c r="T80" s="228"/>
      <c r="U80" s="228"/>
      <c r="V80" s="228"/>
      <c r="AA80" s="228"/>
      <c r="AB80" s="228"/>
      <c r="AC80" s="228"/>
      <c r="AH80" s="228"/>
      <c r="AI80" s="228"/>
      <c r="AJ80" s="228"/>
    </row>
    <row r="81" spans="6:36" ht="13.5" customHeight="1">
      <c r="F81" s="228"/>
      <c r="G81" s="228"/>
      <c r="H81" s="228"/>
      <c r="M81" s="228"/>
      <c r="N81" s="228"/>
      <c r="O81" s="228"/>
      <c r="T81" s="228"/>
      <c r="U81" s="228"/>
      <c r="V81" s="228"/>
      <c r="AA81" s="228"/>
      <c r="AB81" s="228"/>
      <c r="AC81" s="228"/>
      <c r="AH81" s="228"/>
      <c r="AI81" s="228"/>
      <c r="AJ81" s="228"/>
    </row>
    <row r="82" spans="6:36" ht="13.5" customHeight="1">
      <c r="F82" s="228"/>
      <c r="G82" s="228"/>
      <c r="H82" s="228"/>
      <c r="M82" s="228"/>
      <c r="N82" s="228"/>
      <c r="O82" s="228"/>
      <c r="T82" s="228"/>
      <c r="U82" s="228"/>
      <c r="V82" s="228"/>
      <c r="AA82" s="228"/>
      <c r="AB82" s="228"/>
      <c r="AC82" s="228"/>
      <c r="AH82" s="228"/>
      <c r="AI82" s="228"/>
      <c r="AJ82" s="228"/>
    </row>
    <row r="83" spans="6:36" ht="13.5" customHeight="1">
      <c r="F83" s="228"/>
      <c r="G83" s="228"/>
      <c r="H83" s="228"/>
      <c r="M83" s="228"/>
      <c r="N83" s="228"/>
      <c r="O83" s="228"/>
      <c r="T83" s="228"/>
      <c r="U83" s="228"/>
      <c r="V83" s="228"/>
      <c r="AA83" s="228"/>
      <c r="AB83" s="228"/>
      <c r="AC83" s="228"/>
      <c r="AH83" s="228"/>
      <c r="AI83" s="228"/>
      <c r="AJ83" s="228"/>
    </row>
    <row r="84" spans="6:36" ht="13.5" customHeight="1">
      <c r="F84" s="228"/>
      <c r="G84" s="228"/>
      <c r="H84" s="228"/>
      <c r="M84" s="228"/>
      <c r="N84" s="228"/>
      <c r="O84" s="228"/>
      <c r="T84" s="228"/>
      <c r="U84" s="228"/>
      <c r="V84" s="228"/>
      <c r="AA84" s="228"/>
      <c r="AB84" s="228"/>
      <c r="AC84" s="228"/>
      <c r="AH84" s="228"/>
      <c r="AI84" s="228"/>
      <c r="AJ84" s="228"/>
    </row>
    <row r="85" spans="6:36" ht="13.5" customHeight="1">
      <c r="F85" s="228"/>
      <c r="G85" s="228"/>
      <c r="H85" s="228"/>
      <c r="M85" s="228"/>
      <c r="N85" s="228"/>
      <c r="O85" s="228"/>
      <c r="T85" s="228"/>
      <c r="U85" s="228"/>
      <c r="V85" s="228"/>
      <c r="AA85" s="228"/>
      <c r="AB85" s="228"/>
      <c r="AC85" s="228"/>
      <c r="AH85" s="228"/>
      <c r="AI85" s="228"/>
      <c r="AJ85" s="228"/>
    </row>
    <row r="86" spans="6:36" ht="13.5" customHeight="1">
      <c r="F86" s="228"/>
      <c r="G86" s="228"/>
      <c r="H86" s="228"/>
      <c r="M86" s="228"/>
      <c r="N86" s="228"/>
      <c r="O86" s="228"/>
      <c r="T86" s="228"/>
      <c r="U86" s="228"/>
      <c r="V86" s="228"/>
      <c r="AA86" s="228"/>
      <c r="AB86" s="228"/>
      <c r="AC86" s="228"/>
      <c r="AH86" s="228"/>
      <c r="AI86" s="228"/>
      <c r="AJ86" s="228"/>
    </row>
    <row r="87" spans="6:36" ht="13.5" customHeight="1">
      <c r="F87" s="228"/>
      <c r="G87" s="228"/>
      <c r="H87" s="228"/>
      <c r="M87" s="228"/>
      <c r="N87" s="228"/>
      <c r="O87" s="228"/>
      <c r="T87" s="228"/>
      <c r="U87" s="228"/>
      <c r="V87" s="228"/>
      <c r="AA87" s="228"/>
      <c r="AB87" s="228"/>
      <c r="AC87" s="228"/>
      <c r="AH87" s="228"/>
      <c r="AI87" s="228"/>
      <c r="AJ87" s="228"/>
    </row>
    <row r="88" spans="6:36" ht="13.5" customHeight="1">
      <c r="F88" s="228"/>
      <c r="G88" s="228"/>
      <c r="H88" s="228"/>
      <c r="M88" s="228"/>
      <c r="N88" s="228"/>
      <c r="O88" s="228"/>
      <c r="T88" s="228"/>
      <c r="U88" s="228"/>
      <c r="V88" s="228"/>
      <c r="AA88" s="228"/>
      <c r="AB88" s="228"/>
      <c r="AC88" s="228"/>
      <c r="AH88" s="228"/>
      <c r="AI88" s="228"/>
      <c r="AJ88" s="228"/>
    </row>
    <row r="89" spans="6:36" ht="13.5" customHeight="1">
      <c r="F89" s="228"/>
      <c r="G89" s="228"/>
      <c r="H89" s="228"/>
      <c r="M89" s="228"/>
      <c r="N89" s="228"/>
      <c r="O89" s="228"/>
      <c r="T89" s="228"/>
      <c r="U89" s="228"/>
      <c r="V89" s="228"/>
      <c r="AA89" s="228"/>
      <c r="AB89" s="228"/>
      <c r="AC89" s="228"/>
      <c r="AH89" s="228"/>
      <c r="AI89" s="228"/>
      <c r="AJ89" s="228"/>
    </row>
    <row r="90" spans="6:36" ht="13.5" customHeight="1">
      <c r="F90" s="228"/>
      <c r="G90" s="228"/>
      <c r="H90" s="228"/>
      <c r="M90" s="228"/>
      <c r="N90" s="228"/>
      <c r="O90" s="228"/>
      <c r="T90" s="228"/>
      <c r="U90" s="228"/>
      <c r="V90" s="228"/>
      <c r="AA90" s="228"/>
      <c r="AB90" s="228"/>
      <c r="AC90" s="228"/>
      <c r="AH90" s="228"/>
      <c r="AI90" s="228"/>
      <c r="AJ90" s="228"/>
    </row>
    <row r="91" spans="6:36" ht="13.5" customHeight="1">
      <c r="F91" s="228"/>
      <c r="G91" s="228"/>
      <c r="H91" s="228"/>
      <c r="M91" s="228"/>
      <c r="N91" s="228"/>
      <c r="O91" s="228"/>
      <c r="T91" s="228"/>
      <c r="U91" s="228"/>
      <c r="V91" s="228"/>
      <c r="AA91" s="228"/>
      <c r="AB91" s="228"/>
      <c r="AC91" s="228"/>
      <c r="AH91" s="228"/>
      <c r="AI91" s="228"/>
      <c r="AJ91" s="228"/>
    </row>
    <row r="92" spans="6:36" ht="13.5" customHeight="1">
      <c r="F92" s="228"/>
      <c r="G92" s="228"/>
      <c r="H92" s="228"/>
      <c r="M92" s="228"/>
      <c r="N92" s="228"/>
      <c r="O92" s="228"/>
      <c r="T92" s="228"/>
      <c r="U92" s="228"/>
      <c r="V92" s="228"/>
      <c r="AA92" s="228"/>
      <c r="AB92" s="228"/>
      <c r="AC92" s="228"/>
      <c r="AH92" s="228"/>
      <c r="AI92" s="228"/>
      <c r="AJ92" s="228"/>
    </row>
    <row r="93" spans="6:36" ht="13.5" customHeight="1">
      <c r="F93" s="228"/>
      <c r="G93" s="228"/>
      <c r="H93" s="228"/>
      <c r="M93" s="228"/>
      <c r="N93" s="228"/>
      <c r="O93" s="228"/>
      <c r="T93" s="228"/>
      <c r="U93" s="228"/>
      <c r="V93" s="228"/>
      <c r="AA93" s="228"/>
      <c r="AB93" s="228"/>
      <c r="AC93" s="228"/>
      <c r="AH93" s="228"/>
      <c r="AI93" s="228"/>
      <c r="AJ93" s="228"/>
    </row>
    <row r="94" spans="6:36" ht="13.5" customHeight="1">
      <c r="F94" s="228"/>
      <c r="G94" s="228"/>
      <c r="H94" s="228"/>
      <c r="M94" s="228"/>
      <c r="N94" s="228"/>
      <c r="O94" s="228"/>
      <c r="T94" s="228"/>
      <c r="U94" s="228"/>
      <c r="V94" s="228"/>
      <c r="AA94" s="228"/>
      <c r="AB94" s="228"/>
      <c r="AC94" s="228"/>
      <c r="AH94" s="228"/>
      <c r="AI94" s="228"/>
      <c r="AJ94" s="228"/>
    </row>
    <row r="95" spans="6:36" ht="13.5" customHeight="1">
      <c r="F95" s="228"/>
      <c r="G95" s="228"/>
      <c r="H95" s="228"/>
      <c r="M95" s="228"/>
      <c r="N95" s="228"/>
      <c r="O95" s="228"/>
      <c r="T95" s="228"/>
      <c r="U95" s="228"/>
      <c r="V95" s="228"/>
      <c r="AA95" s="228"/>
      <c r="AB95" s="228"/>
      <c r="AC95" s="228"/>
      <c r="AH95" s="228"/>
      <c r="AI95" s="228"/>
      <c r="AJ95" s="228"/>
    </row>
    <row r="96" spans="6:36" ht="13.5" customHeight="1">
      <c r="F96" s="228"/>
      <c r="G96" s="228"/>
      <c r="H96" s="228"/>
      <c r="M96" s="228"/>
      <c r="N96" s="228"/>
      <c r="O96" s="228"/>
      <c r="T96" s="228"/>
      <c r="U96" s="228"/>
      <c r="V96" s="228"/>
      <c r="AA96" s="228"/>
      <c r="AB96" s="228"/>
      <c r="AC96" s="228"/>
      <c r="AH96" s="228"/>
      <c r="AI96" s="228"/>
      <c r="AJ96" s="228"/>
    </row>
    <row r="97" spans="6:36" ht="13.5" customHeight="1">
      <c r="F97" s="228"/>
      <c r="G97" s="228"/>
      <c r="H97" s="228"/>
      <c r="M97" s="228"/>
      <c r="N97" s="228"/>
      <c r="O97" s="228"/>
      <c r="T97" s="228"/>
      <c r="U97" s="228"/>
      <c r="V97" s="228"/>
      <c r="AA97" s="228"/>
      <c r="AB97" s="228"/>
      <c r="AC97" s="228"/>
      <c r="AH97" s="228"/>
      <c r="AI97" s="228"/>
      <c r="AJ97" s="228"/>
    </row>
    <row r="98" spans="6:36" ht="13.5" customHeight="1">
      <c r="F98" s="228"/>
      <c r="G98" s="228"/>
      <c r="H98" s="228"/>
      <c r="M98" s="228"/>
      <c r="N98" s="228"/>
      <c r="O98" s="228"/>
      <c r="T98" s="228"/>
      <c r="U98" s="228"/>
      <c r="V98" s="228"/>
      <c r="AA98" s="228"/>
      <c r="AB98" s="228"/>
      <c r="AC98" s="228"/>
      <c r="AH98" s="228"/>
      <c r="AI98" s="228"/>
      <c r="AJ98" s="228"/>
    </row>
    <row r="99" spans="6:36" ht="13.5" customHeight="1">
      <c r="F99" s="228"/>
      <c r="G99" s="228"/>
      <c r="H99" s="228"/>
      <c r="M99" s="228"/>
      <c r="N99" s="228"/>
      <c r="O99" s="228"/>
      <c r="T99" s="228"/>
      <c r="U99" s="228"/>
      <c r="V99" s="228"/>
      <c r="AA99" s="228"/>
      <c r="AB99" s="228"/>
      <c r="AC99" s="228"/>
      <c r="AH99" s="228"/>
      <c r="AI99" s="228"/>
      <c r="AJ99" s="228"/>
    </row>
    <row r="100" spans="6:36" ht="13.5" customHeight="1">
      <c r="F100" s="228"/>
      <c r="G100" s="228"/>
      <c r="H100" s="228"/>
      <c r="M100" s="228"/>
      <c r="N100" s="228"/>
      <c r="O100" s="228"/>
      <c r="T100" s="228"/>
      <c r="U100" s="228"/>
      <c r="V100" s="228"/>
      <c r="AA100" s="228"/>
      <c r="AB100" s="228"/>
      <c r="AC100" s="228"/>
      <c r="AH100" s="228"/>
      <c r="AI100" s="228"/>
      <c r="AJ100" s="228"/>
    </row>
    <row r="101" spans="6:36" ht="13.5" customHeight="1">
      <c r="F101" s="228"/>
      <c r="G101" s="228"/>
      <c r="H101" s="228"/>
      <c r="M101" s="228"/>
      <c r="N101" s="228"/>
      <c r="O101" s="228"/>
      <c r="T101" s="228"/>
      <c r="U101" s="228"/>
      <c r="V101" s="228"/>
      <c r="AA101" s="228"/>
      <c r="AB101" s="228"/>
      <c r="AC101" s="228"/>
      <c r="AH101" s="228"/>
      <c r="AI101" s="228"/>
      <c r="AJ101" s="228"/>
    </row>
    <row r="102" spans="6:36" ht="13.5" customHeight="1">
      <c r="F102" s="228"/>
      <c r="G102" s="228"/>
      <c r="H102" s="228"/>
      <c r="M102" s="228"/>
      <c r="N102" s="228"/>
      <c r="O102" s="228"/>
      <c r="T102" s="228"/>
      <c r="U102" s="228"/>
      <c r="V102" s="228"/>
      <c r="AA102" s="228"/>
      <c r="AB102" s="228"/>
      <c r="AC102" s="228"/>
      <c r="AH102" s="228"/>
      <c r="AI102" s="228"/>
      <c r="AJ102" s="228"/>
    </row>
    <row r="103" spans="6:36" ht="13.5" customHeight="1">
      <c r="F103" s="228"/>
      <c r="G103" s="228"/>
      <c r="H103" s="228"/>
      <c r="M103" s="228"/>
      <c r="N103" s="228"/>
      <c r="O103" s="228"/>
      <c r="T103" s="228"/>
      <c r="U103" s="228"/>
      <c r="V103" s="228"/>
      <c r="AA103" s="228"/>
      <c r="AB103" s="228"/>
      <c r="AC103" s="228"/>
      <c r="AH103" s="228"/>
      <c r="AI103" s="228"/>
      <c r="AJ103" s="228"/>
    </row>
    <row r="104" spans="6:36" ht="13.5" customHeight="1">
      <c r="F104" s="228"/>
      <c r="G104" s="228"/>
      <c r="H104" s="228"/>
      <c r="M104" s="228"/>
      <c r="N104" s="228"/>
      <c r="O104" s="228"/>
      <c r="T104" s="228"/>
      <c r="U104" s="228"/>
      <c r="V104" s="228"/>
      <c r="AA104" s="228"/>
      <c r="AB104" s="228"/>
      <c r="AC104" s="228"/>
      <c r="AH104" s="228"/>
      <c r="AI104" s="228"/>
      <c r="AJ104" s="228"/>
    </row>
    <row r="105" spans="6:36" ht="13.5" customHeight="1">
      <c r="F105" s="228"/>
      <c r="G105" s="228"/>
      <c r="H105" s="228"/>
      <c r="M105" s="228"/>
      <c r="N105" s="228"/>
      <c r="O105" s="228"/>
      <c r="T105" s="228"/>
      <c r="U105" s="228"/>
      <c r="V105" s="228"/>
      <c r="AA105" s="228"/>
      <c r="AB105" s="228"/>
      <c r="AC105" s="228"/>
      <c r="AH105" s="228"/>
      <c r="AI105" s="228"/>
      <c r="AJ105" s="228"/>
    </row>
    <row r="106" spans="6:36" ht="13.5" customHeight="1">
      <c r="F106" s="228"/>
      <c r="G106" s="228"/>
      <c r="H106" s="228"/>
      <c r="M106" s="228"/>
      <c r="N106" s="228"/>
      <c r="O106" s="228"/>
      <c r="T106" s="228"/>
      <c r="U106" s="228"/>
      <c r="V106" s="228"/>
      <c r="AA106" s="228"/>
      <c r="AB106" s="228"/>
      <c r="AC106" s="228"/>
      <c r="AH106" s="228"/>
      <c r="AI106" s="228"/>
      <c r="AJ106" s="228"/>
    </row>
    <row r="107" spans="6:36" ht="13.5" customHeight="1">
      <c r="F107" s="228"/>
      <c r="G107" s="228"/>
      <c r="H107" s="228"/>
      <c r="M107" s="228"/>
      <c r="N107" s="228"/>
      <c r="O107" s="228"/>
      <c r="T107" s="228"/>
      <c r="U107" s="228"/>
      <c r="V107" s="228"/>
      <c r="AA107" s="228"/>
      <c r="AB107" s="228"/>
      <c r="AC107" s="228"/>
      <c r="AH107" s="228"/>
      <c r="AI107" s="228"/>
      <c r="AJ107" s="228"/>
    </row>
    <row r="108" spans="6:36" ht="13.5" customHeight="1">
      <c r="F108" s="228"/>
      <c r="G108" s="228"/>
      <c r="H108" s="228"/>
      <c r="M108" s="228"/>
      <c r="N108" s="228"/>
      <c r="O108" s="228"/>
      <c r="T108" s="228"/>
      <c r="U108" s="228"/>
      <c r="V108" s="228"/>
      <c r="AA108" s="228"/>
      <c r="AB108" s="228"/>
      <c r="AC108" s="228"/>
      <c r="AH108" s="228"/>
      <c r="AI108" s="228"/>
      <c r="AJ108" s="228"/>
    </row>
    <row r="109" spans="6:36" ht="13.5" customHeight="1">
      <c r="F109" s="228"/>
      <c r="G109" s="228"/>
      <c r="H109" s="228"/>
      <c r="M109" s="228"/>
      <c r="N109" s="228"/>
      <c r="O109" s="228"/>
      <c r="T109" s="228"/>
      <c r="U109" s="228"/>
      <c r="V109" s="228"/>
      <c r="AA109" s="228"/>
      <c r="AB109" s="228"/>
      <c r="AC109" s="228"/>
      <c r="AH109" s="228"/>
      <c r="AI109" s="228"/>
      <c r="AJ109" s="228"/>
    </row>
    <row r="110" spans="6:36" ht="13.5" customHeight="1">
      <c r="F110" s="228"/>
      <c r="G110" s="228"/>
      <c r="H110" s="228"/>
      <c r="M110" s="228"/>
      <c r="N110" s="228"/>
      <c r="O110" s="228"/>
      <c r="T110" s="228"/>
      <c r="U110" s="228"/>
      <c r="V110" s="228"/>
      <c r="AA110" s="228"/>
      <c r="AB110" s="228"/>
      <c r="AC110" s="228"/>
      <c r="AH110" s="228"/>
      <c r="AI110" s="228"/>
      <c r="AJ110" s="228"/>
    </row>
    <row r="111" spans="6:36" ht="13.5" customHeight="1">
      <c r="F111" s="228"/>
      <c r="G111" s="228"/>
      <c r="H111" s="228"/>
      <c r="M111" s="228"/>
      <c r="N111" s="228"/>
      <c r="O111" s="228"/>
      <c r="T111" s="228"/>
      <c r="U111" s="228"/>
      <c r="V111" s="228"/>
      <c r="AA111" s="228"/>
      <c r="AB111" s="228"/>
      <c r="AC111" s="228"/>
      <c r="AH111" s="228"/>
      <c r="AI111" s="228"/>
      <c r="AJ111" s="228"/>
    </row>
    <row r="112" spans="6:36" ht="13.5" customHeight="1">
      <c r="F112" s="228"/>
      <c r="G112" s="228"/>
      <c r="H112" s="228"/>
      <c r="M112" s="228"/>
      <c r="N112" s="228"/>
      <c r="O112" s="228"/>
      <c r="T112" s="228"/>
      <c r="U112" s="228"/>
      <c r="V112" s="228"/>
      <c r="AA112" s="228"/>
      <c r="AB112" s="228"/>
      <c r="AC112" s="228"/>
      <c r="AH112" s="228"/>
      <c r="AI112" s="228"/>
      <c r="AJ112" s="228"/>
    </row>
    <row r="113" spans="6:36" ht="13.5" customHeight="1">
      <c r="F113" s="228"/>
      <c r="G113" s="228"/>
      <c r="H113" s="228"/>
      <c r="M113" s="228"/>
      <c r="N113" s="228"/>
      <c r="O113" s="228"/>
      <c r="T113" s="228"/>
      <c r="U113" s="228"/>
      <c r="V113" s="228"/>
      <c r="AA113" s="228"/>
      <c r="AB113" s="228"/>
      <c r="AC113" s="228"/>
      <c r="AH113" s="228"/>
      <c r="AI113" s="228"/>
      <c r="AJ113" s="228"/>
    </row>
    <row r="114" spans="6:36" ht="13.5" customHeight="1">
      <c r="F114" s="228"/>
      <c r="G114" s="228"/>
      <c r="H114" s="228"/>
      <c r="M114" s="228"/>
      <c r="N114" s="228"/>
      <c r="O114" s="228"/>
      <c r="T114" s="228"/>
      <c r="U114" s="228"/>
      <c r="V114" s="228"/>
      <c r="AA114" s="228"/>
      <c r="AB114" s="228"/>
      <c r="AC114" s="228"/>
      <c r="AH114" s="228"/>
      <c r="AI114" s="228"/>
      <c r="AJ114" s="228"/>
    </row>
    <row r="115" spans="6:36" ht="13.5" customHeight="1">
      <c r="F115" s="228"/>
      <c r="G115" s="228"/>
      <c r="H115" s="228"/>
      <c r="M115" s="228"/>
      <c r="N115" s="228"/>
      <c r="O115" s="228"/>
      <c r="T115" s="228"/>
      <c r="U115" s="228"/>
      <c r="V115" s="228"/>
      <c r="AA115" s="228"/>
      <c r="AB115" s="228"/>
      <c r="AC115" s="228"/>
      <c r="AH115" s="228"/>
      <c r="AI115" s="228"/>
      <c r="AJ115" s="228"/>
    </row>
    <row r="116" spans="6:36" ht="13.5" customHeight="1">
      <c r="F116" s="228"/>
      <c r="G116" s="228"/>
      <c r="H116" s="228"/>
      <c r="M116" s="228"/>
      <c r="N116" s="228"/>
      <c r="O116" s="228"/>
      <c r="T116" s="228"/>
      <c r="U116" s="228"/>
      <c r="V116" s="228"/>
      <c r="AA116" s="228"/>
      <c r="AB116" s="228"/>
      <c r="AC116" s="228"/>
      <c r="AH116" s="228"/>
      <c r="AI116" s="228"/>
      <c r="AJ116" s="228"/>
    </row>
    <row r="117" spans="6:36" ht="13.5" customHeight="1">
      <c r="F117" s="228"/>
      <c r="G117" s="228"/>
      <c r="H117" s="228"/>
      <c r="M117" s="228"/>
      <c r="N117" s="228"/>
      <c r="O117" s="228"/>
      <c r="T117" s="228"/>
      <c r="U117" s="228"/>
      <c r="V117" s="228"/>
      <c r="AA117" s="228"/>
      <c r="AB117" s="228"/>
      <c r="AC117" s="228"/>
      <c r="AH117" s="228"/>
      <c r="AI117" s="228"/>
      <c r="AJ117" s="228"/>
    </row>
    <row r="118" spans="6:36" ht="13.5" customHeight="1">
      <c r="F118" s="228"/>
      <c r="G118" s="228"/>
      <c r="H118" s="228"/>
      <c r="M118" s="228"/>
      <c r="N118" s="228"/>
      <c r="O118" s="228"/>
      <c r="T118" s="228"/>
      <c r="U118" s="228"/>
      <c r="V118" s="228"/>
      <c r="AA118" s="228"/>
      <c r="AB118" s="228"/>
      <c r="AC118" s="228"/>
      <c r="AH118" s="228"/>
      <c r="AI118" s="228"/>
      <c r="AJ118" s="228"/>
    </row>
    <row r="119" spans="6:36" ht="13.5" customHeight="1">
      <c r="F119" s="228"/>
      <c r="G119" s="228"/>
      <c r="H119" s="228"/>
      <c r="M119" s="228"/>
      <c r="N119" s="228"/>
      <c r="O119" s="228"/>
      <c r="T119" s="228"/>
      <c r="U119" s="228"/>
      <c r="V119" s="228"/>
      <c r="AA119" s="228"/>
      <c r="AB119" s="228"/>
      <c r="AC119" s="228"/>
      <c r="AH119" s="228"/>
      <c r="AI119" s="228"/>
      <c r="AJ119" s="228"/>
    </row>
    <row r="120" spans="6:36" ht="13.5" customHeight="1">
      <c r="F120" s="228"/>
      <c r="G120" s="228"/>
      <c r="H120" s="228"/>
      <c r="M120" s="228"/>
      <c r="N120" s="228"/>
      <c r="O120" s="228"/>
      <c r="T120" s="228"/>
      <c r="U120" s="228"/>
      <c r="V120" s="228"/>
      <c r="AA120" s="228"/>
      <c r="AB120" s="228"/>
      <c r="AC120" s="228"/>
      <c r="AH120" s="228"/>
      <c r="AI120" s="228"/>
      <c r="AJ120" s="228"/>
    </row>
    <row r="121" spans="6:36" ht="13.5" customHeight="1">
      <c r="F121" s="228"/>
      <c r="G121" s="228"/>
      <c r="H121" s="228"/>
      <c r="M121" s="228"/>
      <c r="N121" s="228"/>
      <c r="O121" s="228"/>
      <c r="T121" s="228"/>
      <c r="U121" s="228"/>
      <c r="V121" s="228"/>
      <c r="AA121" s="228"/>
      <c r="AB121" s="228"/>
      <c r="AC121" s="228"/>
      <c r="AH121" s="228"/>
      <c r="AI121" s="228"/>
      <c r="AJ121" s="228"/>
    </row>
    <row r="122" spans="6:36" ht="13.5" customHeight="1">
      <c r="F122" s="228"/>
      <c r="G122" s="228"/>
      <c r="H122" s="228"/>
      <c r="M122" s="228"/>
      <c r="N122" s="228"/>
      <c r="O122" s="228"/>
      <c r="T122" s="228"/>
      <c r="U122" s="228"/>
      <c r="V122" s="228"/>
      <c r="AA122" s="228"/>
      <c r="AB122" s="228"/>
      <c r="AC122" s="228"/>
      <c r="AH122" s="228"/>
      <c r="AI122" s="228"/>
      <c r="AJ122" s="228"/>
    </row>
    <row r="123" spans="6:36" ht="13.5" customHeight="1">
      <c r="F123" s="228"/>
      <c r="G123" s="228"/>
      <c r="H123" s="228"/>
      <c r="M123" s="228"/>
      <c r="N123" s="228"/>
      <c r="O123" s="228"/>
      <c r="T123" s="228"/>
      <c r="U123" s="228"/>
      <c r="V123" s="228"/>
      <c r="AA123" s="228"/>
      <c r="AB123" s="228"/>
      <c r="AC123" s="228"/>
      <c r="AH123" s="228"/>
      <c r="AI123" s="228"/>
      <c r="AJ123" s="228"/>
    </row>
    <row r="124" spans="6:36" ht="13.5" customHeight="1">
      <c r="F124" s="228"/>
      <c r="G124" s="228"/>
      <c r="H124" s="228"/>
      <c r="M124" s="228"/>
      <c r="N124" s="228"/>
      <c r="O124" s="228"/>
      <c r="T124" s="228"/>
      <c r="U124" s="228"/>
      <c r="V124" s="228"/>
      <c r="AA124" s="228"/>
      <c r="AB124" s="228"/>
      <c r="AC124" s="228"/>
      <c r="AH124" s="228"/>
      <c r="AI124" s="228"/>
      <c r="AJ124" s="228"/>
    </row>
    <row r="125" spans="6:36" ht="13.5" customHeight="1">
      <c r="F125" s="228"/>
      <c r="G125" s="228"/>
      <c r="H125" s="228"/>
      <c r="M125" s="228"/>
      <c r="N125" s="228"/>
      <c r="O125" s="228"/>
      <c r="T125" s="228"/>
      <c r="U125" s="228"/>
      <c r="V125" s="228"/>
      <c r="AA125" s="228"/>
      <c r="AB125" s="228"/>
      <c r="AC125" s="228"/>
      <c r="AH125" s="228"/>
      <c r="AI125" s="228"/>
      <c r="AJ125" s="228"/>
    </row>
    <row r="126" spans="6:36" ht="13.5" customHeight="1">
      <c r="F126" s="228"/>
      <c r="G126" s="228"/>
      <c r="H126" s="228"/>
      <c r="M126" s="228"/>
      <c r="N126" s="228"/>
      <c r="O126" s="228"/>
      <c r="T126" s="228"/>
      <c r="U126" s="228"/>
      <c r="V126" s="228"/>
      <c r="AA126" s="228"/>
      <c r="AB126" s="228"/>
      <c r="AC126" s="228"/>
      <c r="AH126" s="228"/>
      <c r="AI126" s="228"/>
      <c r="AJ126" s="228"/>
    </row>
    <row r="127" spans="6:36" ht="13.5" customHeight="1">
      <c r="F127" s="228"/>
      <c r="G127" s="228"/>
      <c r="H127" s="228"/>
      <c r="M127" s="228"/>
      <c r="N127" s="228"/>
      <c r="O127" s="228"/>
      <c r="T127" s="228"/>
      <c r="U127" s="228"/>
      <c r="V127" s="228"/>
      <c r="AA127" s="228"/>
      <c r="AB127" s="228"/>
      <c r="AC127" s="228"/>
      <c r="AH127" s="228"/>
      <c r="AI127" s="228"/>
      <c r="AJ127" s="228"/>
    </row>
    <row r="128" spans="6:36" ht="13.5" customHeight="1">
      <c r="F128" s="228"/>
      <c r="G128" s="228"/>
      <c r="H128" s="228"/>
      <c r="M128" s="228"/>
      <c r="N128" s="228"/>
      <c r="O128" s="228"/>
      <c r="T128" s="228"/>
      <c r="U128" s="228"/>
      <c r="V128" s="228"/>
      <c r="AA128" s="228"/>
      <c r="AB128" s="228"/>
      <c r="AC128" s="228"/>
      <c r="AH128" s="228"/>
      <c r="AI128" s="228"/>
      <c r="AJ128" s="228"/>
    </row>
    <row r="129" spans="6:36" ht="13.5" customHeight="1">
      <c r="F129" s="228"/>
      <c r="G129" s="228"/>
      <c r="H129" s="228"/>
      <c r="M129" s="228"/>
      <c r="N129" s="228"/>
      <c r="O129" s="228"/>
      <c r="T129" s="228"/>
      <c r="U129" s="228"/>
      <c r="V129" s="228"/>
      <c r="AA129" s="228"/>
      <c r="AB129" s="228"/>
      <c r="AC129" s="228"/>
      <c r="AH129" s="228"/>
      <c r="AI129" s="228"/>
      <c r="AJ129" s="228"/>
    </row>
    <row r="130" spans="6:36" ht="13.5" customHeight="1">
      <c r="F130" s="228"/>
      <c r="G130" s="228"/>
      <c r="H130" s="228"/>
      <c r="M130" s="228"/>
      <c r="N130" s="228"/>
      <c r="O130" s="228"/>
      <c r="T130" s="228"/>
      <c r="U130" s="228"/>
      <c r="V130" s="228"/>
      <c r="AA130" s="228"/>
      <c r="AB130" s="228"/>
      <c r="AC130" s="228"/>
      <c r="AH130" s="228"/>
      <c r="AI130" s="228"/>
      <c r="AJ130" s="228"/>
    </row>
    <row r="131" spans="6:36" ht="13.5" customHeight="1">
      <c r="F131" s="228"/>
      <c r="G131" s="228"/>
      <c r="H131" s="228"/>
      <c r="M131" s="228"/>
      <c r="N131" s="228"/>
      <c r="O131" s="228"/>
      <c r="T131" s="228"/>
      <c r="U131" s="228"/>
      <c r="V131" s="228"/>
      <c r="AA131" s="228"/>
      <c r="AB131" s="228"/>
      <c r="AC131" s="228"/>
      <c r="AH131" s="228"/>
      <c r="AI131" s="228"/>
      <c r="AJ131" s="228"/>
    </row>
    <row r="132" spans="6:36" ht="13.5" customHeight="1">
      <c r="F132" s="228"/>
      <c r="G132" s="228"/>
      <c r="H132" s="228"/>
      <c r="M132" s="228"/>
      <c r="N132" s="228"/>
      <c r="O132" s="228"/>
      <c r="T132" s="228"/>
      <c r="U132" s="228"/>
      <c r="V132" s="228"/>
      <c r="AA132" s="228"/>
      <c r="AB132" s="228"/>
      <c r="AC132" s="228"/>
      <c r="AH132" s="228"/>
      <c r="AI132" s="228"/>
      <c r="AJ132" s="228"/>
    </row>
    <row r="133" spans="6:36" ht="13.5" customHeight="1">
      <c r="F133" s="228"/>
      <c r="G133" s="228"/>
      <c r="H133" s="228"/>
      <c r="M133" s="228"/>
      <c r="N133" s="228"/>
      <c r="O133" s="228"/>
      <c r="T133" s="228"/>
      <c r="U133" s="228"/>
      <c r="V133" s="228"/>
      <c r="AA133" s="228"/>
      <c r="AB133" s="228"/>
      <c r="AC133" s="228"/>
      <c r="AH133" s="228"/>
      <c r="AI133" s="228"/>
      <c r="AJ133" s="228"/>
    </row>
    <row r="134" spans="6:36" ht="13.5" customHeight="1">
      <c r="F134" s="228"/>
      <c r="G134" s="228"/>
      <c r="H134" s="228"/>
      <c r="M134" s="228"/>
      <c r="N134" s="228"/>
      <c r="O134" s="228"/>
      <c r="T134" s="228"/>
      <c r="U134" s="228"/>
      <c r="V134" s="228"/>
      <c r="AA134" s="228"/>
      <c r="AB134" s="228"/>
      <c r="AC134" s="228"/>
      <c r="AH134" s="228"/>
      <c r="AI134" s="228"/>
      <c r="AJ134" s="228"/>
    </row>
    <row r="135" spans="6:36" ht="13.5" customHeight="1">
      <c r="F135" s="228"/>
      <c r="G135" s="228"/>
      <c r="H135" s="228"/>
      <c r="M135" s="228"/>
      <c r="N135" s="228"/>
      <c r="O135" s="228"/>
      <c r="T135" s="228"/>
      <c r="U135" s="228"/>
      <c r="V135" s="228"/>
      <c r="AA135" s="228"/>
      <c r="AB135" s="228"/>
      <c r="AC135" s="228"/>
      <c r="AH135" s="228"/>
      <c r="AI135" s="228"/>
      <c r="AJ135" s="228"/>
    </row>
    <row r="136" spans="6:36" ht="13.5" customHeight="1">
      <c r="F136" s="228"/>
      <c r="G136" s="228"/>
      <c r="H136" s="228"/>
      <c r="M136" s="228"/>
      <c r="N136" s="228"/>
      <c r="O136" s="228"/>
      <c r="T136" s="228"/>
      <c r="U136" s="228"/>
      <c r="V136" s="228"/>
      <c r="AA136" s="228"/>
      <c r="AB136" s="228"/>
      <c r="AC136" s="228"/>
      <c r="AH136" s="228"/>
      <c r="AI136" s="228"/>
      <c r="AJ136" s="228"/>
    </row>
    <row r="137" spans="6:36" ht="13.5" customHeight="1">
      <c r="F137" s="228"/>
      <c r="G137" s="228"/>
      <c r="H137" s="228"/>
      <c r="M137" s="228"/>
      <c r="N137" s="228"/>
      <c r="O137" s="228"/>
      <c r="T137" s="228"/>
      <c r="U137" s="228"/>
      <c r="V137" s="228"/>
      <c r="AA137" s="228"/>
      <c r="AB137" s="228"/>
      <c r="AC137" s="228"/>
      <c r="AH137" s="228"/>
      <c r="AI137" s="228"/>
      <c r="AJ137" s="228"/>
    </row>
    <row r="138" spans="6:36" ht="13.5" customHeight="1">
      <c r="F138" s="228"/>
      <c r="G138" s="228"/>
      <c r="H138" s="228"/>
      <c r="M138" s="228"/>
      <c r="N138" s="228"/>
      <c r="O138" s="228"/>
      <c r="T138" s="228"/>
      <c r="U138" s="228"/>
      <c r="V138" s="228"/>
      <c r="AA138" s="228"/>
      <c r="AB138" s="228"/>
      <c r="AC138" s="228"/>
      <c r="AH138" s="228"/>
      <c r="AI138" s="228"/>
      <c r="AJ138" s="228"/>
    </row>
    <row r="139" spans="6:36" ht="13.5" customHeight="1">
      <c r="F139" s="228"/>
      <c r="G139" s="228"/>
      <c r="H139" s="228"/>
      <c r="M139" s="228"/>
      <c r="N139" s="228"/>
      <c r="O139" s="228"/>
      <c r="T139" s="228"/>
      <c r="U139" s="228"/>
      <c r="V139" s="228"/>
      <c r="AA139" s="228"/>
      <c r="AB139" s="228"/>
      <c r="AC139" s="228"/>
      <c r="AH139" s="228"/>
      <c r="AI139" s="228"/>
      <c r="AJ139" s="228"/>
    </row>
    <row r="140" spans="6:36" ht="13.5" customHeight="1">
      <c r="F140" s="228"/>
      <c r="G140" s="228"/>
      <c r="H140" s="228"/>
      <c r="M140" s="228"/>
      <c r="N140" s="228"/>
      <c r="O140" s="228"/>
      <c r="T140" s="228"/>
      <c r="U140" s="228"/>
      <c r="V140" s="228"/>
      <c r="AA140" s="228"/>
      <c r="AB140" s="228"/>
      <c r="AC140" s="228"/>
      <c r="AH140" s="228"/>
      <c r="AI140" s="228"/>
      <c r="AJ140" s="228"/>
    </row>
    <row r="141" spans="6:36" ht="13.5" customHeight="1">
      <c r="F141" s="228"/>
      <c r="G141" s="228"/>
      <c r="H141" s="228"/>
      <c r="M141" s="228"/>
      <c r="N141" s="228"/>
      <c r="O141" s="228"/>
      <c r="T141" s="228"/>
      <c r="U141" s="228"/>
      <c r="V141" s="228"/>
      <c r="AA141" s="228"/>
      <c r="AB141" s="228"/>
      <c r="AC141" s="228"/>
      <c r="AH141" s="228"/>
      <c r="AI141" s="228"/>
      <c r="AJ141" s="228"/>
    </row>
    <row r="142" spans="6:36" ht="13.5" customHeight="1">
      <c r="F142" s="228"/>
      <c r="G142" s="228"/>
      <c r="H142" s="228"/>
      <c r="M142" s="228"/>
      <c r="N142" s="228"/>
      <c r="O142" s="228"/>
      <c r="T142" s="228"/>
      <c r="U142" s="228"/>
      <c r="V142" s="228"/>
      <c r="AA142" s="228"/>
      <c r="AB142" s="228"/>
      <c r="AC142" s="228"/>
      <c r="AH142" s="228"/>
      <c r="AI142" s="228"/>
      <c r="AJ142" s="228"/>
    </row>
    <row r="143" spans="6:36" ht="13.5" customHeight="1">
      <c r="F143" s="228"/>
      <c r="G143" s="228"/>
      <c r="H143" s="228"/>
      <c r="M143" s="228"/>
      <c r="N143" s="228"/>
      <c r="O143" s="228"/>
      <c r="T143" s="228"/>
      <c r="U143" s="228"/>
      <c r="V143" s="228"/>
      <c r="AA143" s="228"/>
      <c r="AB143" s="228"/>
      <c r="AC143" s="228"/>
      <c r="AH143" s="228"/>
      <c r="AI143" s="228"/>
      <c r="AJ143" s="228"/>
    </row>
    <row r="144" spans="6:36" ht="13.5" customHeight="1">
      <c r="F144" s="228"/>
      <c r="G144" s="228"/>
      <c r="H144" s="228"/>
      <c r="M144" s="228"/>
      <c r="N144" s="228"/>
      <c r="O144" s="228"/>
      <c r="T144" s="228"/>
      <c r="U144" s="228"/>
      <c r="V144" s="228"/>
      <c r="AA144" s="228"/>
      <c r="AB144" s="228"/>
      <c r="AC144" s="228"/>
      <c r="AH144" s="228"/>
      <c r="AI144" s="228"/>
      <c r="AJ144" s="228"/>
    </row>
    <row r="145" spans="6:36" ht="13.5" customHeight="1">
      <c r="F145" s="228"/>
      <c r="G145" s="228"/>
      <c r="H145" s="228"/>
      <c r="M145" s="228"/>
      <c r="N145" s="228"/>
      <c r="O145" s="228"/>
      <c r="T145" s="228"/>
      <c r="U145" s="228"/>
      <c r="V145" s="228"/>
      <c r="AA145" s="228"/>
      <c r="AB145" s="228"/>
      <c r="AC145" s="228"/>
      <c r="AH145" s="228"/>
      <c r="AI145" s="228"/>
      <c r="AJ145" s="228"/>
    </row>
    <row r="146" spans="6:36" ht="13.5" customHeight="1">
      <c r="F146" s="228"/>
      <c r="G146" s="228"/>
      <c r="H146" s="228"/>
      <c r="M146" s="228"/>
      <c r="N146" s="228"/>
      <c r="O146" s="228"/>
      <c r="T146" s="228"/>
      <c r="U146" s="228"/>
      <c r="V146" s="228"/>
      <c r="AA146" s="228"/>
      <c r="AB146" s="228"/>
      <c r="AC146" s="228"/>
      <c r="AH146" s="228"/>
      <c r="AI146" s="228"/>
      <c r="AJ146" s="228"/>
    </row>
    <row r="147" spans="6:36" ht="13.5" customHeight="1">
      <c r="F147" s="228"/>
      <c r="G147" s="228"/>
      <c r="H147" s="228"/>
      <c r="M147" s="228"/>
      <c r="N147" s="228"/>
      <c r="O147" s="228"/>
      <c r="T147" s="228"/>
      <c r="U147" s="228"/>
      <c r="V147" s="228"/>
      <c r="AA147" s="228"/>
      <c r="AB147" s="228"/>
      <c r="AC147" s="228"/>
      <c r="AH147" s="228"/>
      <c r="AI147" s="228"/>
      <c r="AJ147" s="228"/>
    </row>
    <row r="148" spans="6:36" ht="13.5" customHeight="1">
      <c r="F148" s="228"/>
      <c r="G148" s="228"/>
      <c r="H148" s="228"/>
      <c r="M148" s="228"/>
      <c r="N148" s="228"/>
      <c r="O148" s="228"/>
      <c r="T148" s="228"/>
      <c r="U148" s="228"/>
      <c r="V148" s="228"/>
      <c r="AA148" s="228"/>
      <c r="AB148" s="228"/>
      <c r="AC148" s="228"/>
      <c r="AH148" s="228"/>
      <c r="AI148" s="228"/>
      <c r="AJ148" s="228"/>
    </row>
    <row r="149" spans="6:36" ht="13.5" customHeight="1">
      <c r="F149" s="228"/>
      <c r="G149" s="228"/>
      <c r="H149" s="228"/>
      <c r="M149" s="228"/>
      <c r="N149" s="228"/>
      <c r="O149" s="228"/>
      <c r="T149" s="228"/>
      <c r="U149" s="228"/>
      <c r="V149" s="228"/>
      <c r="AA149" s="228"/>
      <c r="AB149" s="228"/>
      <c r="AC149" s="228"/>
      <c r="AH149" s="228"/>
      <c r="AI149" s="228"/>
      <c r="AJ149" s="228"/>
    </row>
    <row r="150" spans="6:36" ht="13.5" customHeight="1">
      <c r="F150" s="228"/>
      <c r="G150" s="228"/>
      <c r="H150" s="228"/>
      <c r="M150" s="228"/>
      <c r="N150" s="228"/>
      <c r="O150" s="228"/>
      <c r="T150" s="228"/>
      <c r="U150" s="228"/>
      <c r="V150" s="228"/>
      <c r="AA150" s="228"/>
      <c r="AB150" s="228"/>
      <c r="AC150" s="228"/>
      <c r="AH150" s="228"/>
      <c r="AI150" s="228"/>
      <c r="AJ150" s="228"/>
    </row>
    <row r="151" spans="6:36" ht="13.5" customHeight="1">
      <c r="F151" s="228"/>
      <c r="G151" s="228"/>
      <c r="H151" s="228"/>
      <c r="M151" s="228"/>
      <c r="N151" s="228"/>
      <c r="O151" s="228"/>
      <c r="T151" s="228"/>
      <c r="U151" s="228"/>
      <c r="V151" s="228"/>
      <c r="AA151" s="228"/>
      <c r="AB151" s="228"/>
      <c r="AC151" s="228"/>
      <c r="AH151" s="228"/>
      <c r="AI151" s="228"/>
      <c r="AJ151" s="228"/>
    </row>
    <row r="152" spans="6:36" ht="13.5" customHeight="1">
      <c r="F152" s="228"/>
      <c r="G152" s="228"/>
      <c r="H152" s="228"/>
      <c r="M152" s="228"/>
      <c r="N152" s="228"/>
      <c r="O152" s="228"/>
      <c r="T152" s="228"/>
      <c r="U152" s="228"/>
      <c r="V152" s="228"/>
      <c r="AA152" s="228"/>
      <c r="AB152" s="228"/>
      <c r="AC152" s="228"/>
      <c r="AH152" s="228"/>
      <c r="AI152" s="228"/>
      <c r="AJ152" s="228"/>
    </row>
    <row r="153" spans="6:36" ht="13.5" customHeight="1">
      <c r="F153" s="228"/>
      <c r="G153" s="228"/>
      <c r="H153" s="228"/>
      <c r="M153" s="228"/>
      <c r="N153" s="228"/>
      <c r="O153" s="228"/>
      <c r="T153" s="228"/>
      <c r="U153" s="228"/>
      <c r="V153" s="228"/>
      <c r="AA153" s="228"/>
      <c r="AB153" s="228"/>
      <c r="AC153" s="228"/>
      <c r="AH153" s="228"/>
      <c r="AI153" s="228"/>
      <c r="AJ153" s="228"/>
    </row>
    <row r="154" spans="6:36" ht="13.5" customHeight="1">
      <c r="F154" s="228"/>
      <c r="G154" s="228"/>
      <c r="H154" s="228"/>
      <c r="M154" s="228"/>
      <c r="N154" s="228"/>
      <c r="O154" s="228"/>
      <c r="T154" s="228"/>
      <c r="U154" s="228"/>
      <c r="V154" s="228"/>
      <c r="AA154" s="228"/>
      <c r="AB154" s="228"/>
      <c r="AC154" s="228"/>
      <c r="AH154" s="228"/>
      <c r="AI154" s="228"/>
      <c r="AJ154" s="228"/>
    </row>
    <row r="155" spans="6:36" ht="13.5" customHeight="1">
      <c r="F155" s="228"/>
      <c r="G155" s="228"/>
      <c r="H155" s="228"/>
      <c r="M155" s="228"/>
      <c r="N155" s="228"/>
      <c r="O155" s="228"/>
      <c r="T155" s="228"/>
      <c r="U155" s="228"/>
      <c r="V155" s="228"/>
      <c r="AA155" s="228"/>
      <c r="AB155" s="228"/>
      <c r="AC155" s="228"/>
      <c r="AH155" s="228"/>
      <c r="AI155" s="228"/>
      <c r="AJ155" s="228"/>
    </row>
    <row r="156" spans="6:36" ht="13.5" customHeight="1">
      <c r="F156" s="228"/>
      <c r="G156" s="228"/>
      <c r="H156" s="228"/>
      <c r="M156" s="228"/>
      <c r="N156" s="228"/>
      <c r="O156" s="228"/>
      <c r="T156" s="228"/>
      <c r="U156" s="228"/>
      <c r="V156" s="228"/>
      <c r="AA156" s="228"/>
      <c r="AB156" s="228"/>
      <c r="AC156" s="228"/>
      <c r="AH156" s="228"/>
      <c r="AI156" s="228"/>
      <c r="AJ156" s="228"/>
    </row>
    <row r="157" spans="6:36" ht="13.5" customHeight="1">
      <c r="F157" s="228"/>
      <c r="G157" s="228"/>
      <c r="H157" s="228"/>
      <c r="M157" s="228"/>
      <c r="N157" s="228"/>
      <c r="O157" s="228"/>
      <c r="T157" s="228"/>
      <c r="U157" s="228"/>
      <c r="V157" s="228"/>
      <c r="AA157" s="228"/>
      <c r="AB157" s="228"/>
      <c r="AC157" s="228"/>
      <c r="AH157" s="228"/>
      <c r="AI157" s="228"/>
      <c r="AJ157" s="228"/>
    </row>
    <row r="158" spans="6:36" ht="13.5" customHeight="1">
      <c r="F158" s="228"/>
      <c r="G158" s="228"/>
      <c r="H158" s="228"/>
      <c r="M158" s="228"/>
      <c r="N158" s="228"/>
      <c r="O158" s="228"/>
      <c r="T158" s="228"/>
      <c r="U158" s="228"/>
      <c r="V158" s="228"/>
      <c r="AA158" s="228"/>
      <c r="AB158" s="228"/>
      <c r="AC158" s="228"/>
      <c r="AH158" s="228"/>
      <c r="AI158" s="228"/>
      <c r="AJ158" s="228"/>
    </row>
    <row r="159" spans="6:36" ht="13.5" customHeight="1">
      <c r="F159" s="228"/>
      <c r="G159" s="228"/>
      <c r="H159" s="228"/>
      <c r="M159" s="228"/>
      <c r="N159" s="228"/>
      <c r="O159" s="228"/>
      <c r="T159" s="228"/>
      <c r="U159" s="228"/>
      <c r="V159" s="228"/>
      <c r="AA159" s="228"/>
      <c r="AB159" s="228"/>
      <c r="AC159" s="228"/>
      <c r="AH159" s="228"/>
      <c r="AI159" s="228"/>
      <c r="AJ159" s="228"/>
    </row>
    <row r="160" spans="6:36" ht="13.5" customHeight="1">
      <c r="F160" s="228"/>
      <c r="G160" s="228"/>
      <c r="H160" s="228"/>
      <c r="M160" s="228"/>
      <c r="N160" s="228"/>
      <c r="O160" s="228"/>
      <c r="T160" s="228"/>
      <c r="U160" s="228"/>
      <c r="V160" s="228"/>
      <c r="AA160" s="228"/>
      <c r="AB160" s="228"/>
      <c r="AC160" s="228"/>
      <c r="AH160" s="228"/>
      <c r="AI160" s="228"/>
      <c r="AJ160" s="228"/>
    </row>
    <row r="161" spans="6:36" ht="13.5" customHeight="1">
      <c r="F161" s="228"/>
      <c r="G161" s="228"/>
      <c r="H161" s="228"/>
      <c r="M161" s="228"/>
      <c r="N161" s="228"/>
      <c r="O161" s="228"/>
      <c r="T161" s="228"/>
      <c r="U161" s="228"/>
      <c r="V161" s="228"/>
      <c r="AA161" s="228"/>
      <c r="AB161" s="228"/>
      <c r="AC161" s="228"/>
      <c r="AH161" s="228"/>
      <c r="AI161" s="228"/>
      <c r="AJ161" s="228"/>
    </row>
    <row r="162" spans="6:36" ht="13.5" customHeight="1">
      <c r="F162" s="228"/>
      <c r="G162" s="228"/>
      <c r="H162" s="228"/>
      <c r="M162" s="228"/>
      <c r="N162" s="228"/>
      <c r="O162" s="228"/>
      <c r="T162" s="228"/>
      <c r="U162" s="228"/>
      <c r="V162" s="228"/>
      <c r="AA162" s="228"/>
      <c r="AB162" s="228"/>
      <c r="AC162" s="228"/>
      <c r="AH162" s="228"/>
      <c r="AI162" s="228"/>
      <c r="AJ162" s="228"/>
    </row>
    <row r="163" spans="6:36" ht="13.5" customHeight="1">
      <c r="F163" s="228"/>
      <c r="G163" s="228"/>
      <c r="H163" s="228"/>
      <c r="M163" s="228"/>
      <c r="N163" s="228"/>
      <c r="O163" s="228"/>
      <c r="T163" s="228"/>
      <c r="U163" s="228"/>
      <c r="V163" s="228"/>
      <c r="AA163" s="228"/>
      <c r="AB163" s="228"/>
      <c r="AC163" s="228"/>
      <c r="AH163" s="228"/>
      <c r="AI163" s="228"/>
      <c r="AJ163" s="228"/>
    </row>
    <row r="164" spans="6:36" ht="13.5" customHeight="1">
      <c r="F164" s="228"/>
      <c r="G164" s="228"/>
      <c r="H164" s="228"/>
      <c r="M164" s="228"/>
      <c r="N164" s="228"/>
      <c r="O164" s="228"/>
      <c r="T164" s="228"/>
      <c r="U164" s="228"/>
      <c r="V164" s="228"/>
      <c r="AA164" s="228"/>
      <c r="AB164" s="228"/>
      <c r="AC164" s="228"/>
      <c r="AH164" s="228"/>
      <c r="AI164" s="228"/>
      <c r="AJ164" s="228"/>
    </row>
    <row r="165" spans="6:36" ht="13.5" customHeight="1">
      <c r="F165" s="228"/>
      <c r="G165" s="228"/>
      <c r="H165" s="228"/>
      <c r="M165" s="228"/>
      <c r="N165" s="228"/>
      <c r="O165" s="228"/>
      <c r="T165" s="228"/>
      <c r="U165" s="228"/>
      <c r="V165" s="228"/>
      <c r="AA165" s="228"/>
      <c r="AB165" s="228"/>
      <c r="AC165" s="228"/>
      <c r="AH165" s="228"/>
      <c r="AI165" s="228"/>
      <c r="AJ165" s="228"/>
    </row>
    <row r="166" spans="6:36" ht="13.5" customHeight="1">
      <c r="F166" s="228"/>
      <c r="G166" s="228"/>
      <c r="H166" s="228"/>
      <c r="M166" s="228"/>
      <c r="N166" s="228"/>
      <c r="O166" s="228"/>
      <c r="T166" s="228"/>
      <c r="U166" s="228"/>
      <c r="V166" s="228"/>
      <c r="AA166" s="228"/>
      <c r="AB166" s="228"/>
      <c r="AC166" s="228"/>
      <c r="AH166" s="228"/>
      <c r="AI166" s="228"/>
      <c r="AJ166" s="228"/>
    </row>
    <row r="167" spans="6:36" ht="13.5" customHeight="1">
      <c r="F167" s="228"/>
      <c r="G167" s="228"/>
      <c r="H167" s="228"/>
      <c r="M167" s="228"/>
      <c r="N167" s="228"/>
      <c r="O167" s="228"/>
      <c r="T167" s="228"/>
      <c r="U167" s="228"/>
      <c r="V167" s="228"/>
      <c r="AA167" s="228"/>
      <c r="AB167" s="228"/>
      <c r="AC167" s="228"/>
      <c r="AH167" s="228"/>
      <c r="AI167" s="228"/>
      <c r="AJ167" s="228"/>
    </row>
    <row r="168" spans="6:36" ht="13.5" customHeight="1">
      <c r="F168" s="228"/>
      <c r="G168" s="228"/>
      <c r="H168" s="228"/>
      <c r="M168" s="228"/>
      <c r="N168" s="228"/>
      <c r="O168" s="228"/>
      <c r="T168" s="228"/>
      <c r="U168" s="228"/>
      <c r="V168" s="228"/>
      <c r="AA168" s="228"/>
      <c r="AB168" s="228"/>
      <c r="AC168" s="228"/>
      <c r="AH168" s="228"/>
      <c r="AI168" s="228"/>
      <c r="AJ168" s="228"/>
    </row>
    <row r="169" spans="6:36" ht="13.5" customHeight="1">
      <c r="F169" s="228"/>
      <c r="G169" s="228"/>
      <c r="H169" s="228"/>
      <c r="M169" s="228"/>
      <c r="N169" s="228"/>
      <c r="O169" s="228"/>
      <c r="T169" s="228"/>
      <c r="U169" s="228"/>
      <c r="V169" s="228"/>
      <c r="AA169" s="228"/>
      <c r="AB169" s="228"/>
      <c r="AC169" s="228"/>
      <c r="AH169" s="228"/>
      <c r="AI169" s="228"/>
      <c r="AJ169" s="228"/>
    </row>
    <row r="170" spans="6:36" ht="13.5" customHeight="1">
      <c r="F170" s="228"/>
      <c r="G170" s="228"/>
      <c r="H170" s="228"/>
      <c r="M170" s="228"/>
      <c r="N170" s="228"/>
      <c r="O170" s="228"/>
      <c r="T170" s="228"/>
      <c r="U170" s="228"/>
      <c r="V170" s="228"/>
      <c r="AA170" s="228"/>
      <c r="AB170" s="228"/>
      <c r="AC170" s="228"/>
      <c r="AH170" s="228"/>
      <c r="AI170" s="228"/>
      <c r="AJ170" s="228"/>
    </row>
    <row r="171" spans="6:36" ht="13.5" customHeight="1">
      <c r="F171" s="228"/>
      <c r="G171" s="228"/>
      <c r="H171" s="228"/>
      <c r="M171" s="228"/>
      <c r="N171" s="228"/>
      <c r="O171" s="228"/>
      <c r="T171" s="228"/>
      <c r="U171" s="228"/>
      <c r="V171" s="228"/>
      <c r="AA171" s="228"/>
      <c r="AB171" s="228"/>
      <c r="AC171" s="228"/>
      <c r="AH171" s="228"/>
      <c r="AI171" s="228"/>
      <c r="AJ171" s="228"/>
    </row>
    <row r="172" spans="6:36" ht="13.5" customHeight="1">
      <c r="F172" s="228"/>
      <c r="G172" s="228"/>
      <c r="H172" s="228"/>
      <c r="M172" s="228"/>
      <c r="N172" s="228"/>
      <c r="O172" s="228"/>
      <c r="T172" s="228"/>
      <c r="U172" s="228"/>
      <c r="V172" s="228"/>
      <c r="AA172" s="228"/>
      <c r="AB172" s="228"/>
      <c r="AC172" s="228"/>
      <c r="AH172" s="228"/>
      <c r="AI172" s="228"/>
      <c r="AJ172" s="228"/>
    </row>
    <row r="173" spans="6:36" ht="13.5" customHeight="1">
      <c r="F173" s="228"/>
      <c r="G173" s="228"/>
      <c r="H173" s="228"/>
      <c r="M173" s="228"/>
      <c r="N173" s="228"/>
      <c r="O173" s="228"/>
      <c r="T173" s="228"/>
      <c r="U173" s="228"/>
      <c r="V173" s="228"/>
      <c r="AA173" s="228"/>
      <c r="AB173" s="228"/>
      <c r="AC173" s="228"/>
      <c r="AH173" s="228"/>
      <c r="AI173" s="228"/>
      <c r="AJ173" s="228"/>
    </row>
    <row r="174" spans="6:36" ht="13.5" customHeight="1">
      <c r="F174" s="228"/>
      <c r="G174" s="228"/>
      <c r="H174" s="228"/>
      <c r="M174" s="228"/>
      <c r="N174" s="228"/>
      <c r="O174" s="228"/>
      <c r="T174" s="228"/>
      <c r="U174" s="228"/>
      <c r="V174" s="228"/>
      <c r="AA174" s="228"/>
      <c r="AB174" s="228"/>
      <c r="AC174" s="228"/>
      <c r="AH174" s="228"/>
      <c r="AI174" s="228"/>
      <c r="AJ174" s="228"/>
    </row>
    <row r="175" spans="6:36" ht="13.5" customHeight="1">
      <c r="F175" s="228"/>
      <c r="G175" s="228"/>
      <c r="H175" s="228"/>
      <c r="M175" s="228"/>
      <c r="N175" s="228"/>
      <c r="O175" s="228"/>
      <c r="T175" s="228"/>
      <c r="U175" s="228"/>
      <c r="V175" s="228"/>
      <c r="AA175" s="228"/>
      <c r="AB175" s="228"/>
      <c r="AC175" s="228"/>
      <c r="AH175" s="228"/>
      <c r="AI175" s="228"/>
      <c r="AJ175" s="228"/>
    </row>
    <row r="176" spans="6:36" ht="13.5" customHeight="1">
      <c r="F176" s="228"/>
      <c r="G176" s="228"/>
      <c r="H176" s="228"/>
      <c r="M176" s="228"/>
      <c r="N176" s="228"/>
      <c r="O176" s="228"/>
      <c r="T176" s="228"/>
      <c r="U176" s="228"/>
      <c r="V176" s="228"/>
      <c r="AA176" s="228"/>
      <c r="AB176" s="228"/>
      <c r="AC176" s="228"/>
      <c r="AH176" s="228"/>
      <c r="AI176" s="228"/>
      <c r="AJ176" s="228"/>
    </row>
    <row r="177" spans="6:36" ht="13.5" customHeight="1">
      <c r="F177" s="228"/>
      <c r="G177" s="228"/>
      <c r="H177" s="228"/>
      <c r="M177" s="228"/>
      <c r="N177" s="228"/>
      <c r="O177" s="228"/>
      <c r="T177" s="228"/>
      <c r="U177" s="228"/>
      <c r="V177" s="228"/>
      <c r="AA177" s="228"/>
      <c r="AB177" s="228"/>
      <c r="AC177" s="228"/>
      <c r="AH177" s="228"/>
      <c r="AI177" s="228"/>
      <c r="AJ177" s="228"/>
    </row>
    <row r="178" spans="6:36" ht="13.5" customHeight="1">
      <c r="F178" s="228"/>
      <c r="G178" s="228"/>
      <c r="H178" s="228"/>
      <c r="M178" s="228"/>
      <c r="N178" s="228"/>
      <c r="O178" s="228"/>
      <c r="T178" s="228"/>
      <c r="U178" s="228"/>
      <c r="V178" s="228"/>
      <c r="AA178" s="228"/>
      <c r="AB178" s="228"/>
      <c r="AC178" s="228"/>
      <c r="AH178" s="228"/>
      <c r="AI178" s="228"/>
      <c r="AJ178" s="228"/>
    </row>
    <row r="179" spans="6:36" ht="13.5" customHeight="1">
      <c r="F179" s="228"/>
      <c r="G179" s="228"/>
      <c r="H179" s="228"/>
      <c r="M179" s="228"/>
      <c r="N179" s="228"/>
      <c r="O179" s="228"/>
      <c r="T179" s="228"/>
      <c r="U179" s="228"/>
      <c r="V179" s="228"/>
      <c r="AA179" s="228"/>
      <c r="AB179" s="228"/>
      <c r="AC179" s="228"/>
      <c r="AH179" s="228"/>
      <c r="AI179" s="228"/>
      <c r="AJ179" s="228"/>
    </row>
    <row r="180" spans="6:36" ht="13.5" customHeight="1">
      <c r="F180" s="228"/>
      <c r="G180" s="228"/>
      <c r="H180" s="228"/>
      <c r="M180" s="228"/>
      <c r="N180" s="228"/>
      <c r="O180" s="228"/>
      <c r="T180" s="228"/>
      <c r="U180" s="228"/>
      <c r="V180" s="228"/>
      <c r="AA180" s="228"/>
      <c r="AB180" s="228"/>
      <c r="AC180" s="228"/>
      <c r="AH180" s="228"/>
      <c r="AI180" s="228"/>
      <c r="AJ180" s="228"/>
    </row>
    <row r="181" spans="6:36" ht="13.5" customHeight="1">
      <c r="F181" s="228"/>
      <c r="G181" s="228"/>
      <c r="H181" s="228"/>
      <c r="M181" s="228"/>
      <c r="N181" s="228"/>
      <c r="O181" s="228"/>
      <c r="T181" s="228"/>
      <c r="U181" s="228"/>
      <c r="V181" s="228"/>
      <c r="AA181" s="228"/>
      <c r="AB181" s="228"/>
      <c r="AC181" s="228"/>
      <c r="AH181" s="228"/>
      <c r="AI181" s="228"/>
      <c r="AJ181" s="228"/>
    </row>
    <row r="182" spans="6:36" ht="13.5" customHeight="1">
      <c r="F182" s="228"/>
      <c r="G182" s="228"/>
      <c r="H182" s="228"/>
      <c r="M182" s="228"/>
      <c r="N182" s="228"/>
      <c r="O182" s="228"/>
      <c r="T182" s="228"/>
      <c r="U182" s="228"/>
      <c r="V182" s="228"/>
      <c r="AA182" s="228"/>
      <c r="AB182" s="228"/>
      <c r="AC182" s="228"/>
      <c r="AH182" s="228"/>
      <c r="AI182" s="228"/>
      <c r="AJ182" s="228"/>
    </row>
    <row r="183" spans="6:36" ht="13.5" customHeight="1">
      <c r="F183" s="228"/>
      <c r="G183" s="228"/>
      <c r="H183" s="228"/>
      <c r="M183" s="228"/>
      <c r="N183" s="228"/>
      <c r="O183" s="228"/>
      <c r="T183" s="228"/>
      <c r="U183" s="228"/>
      <c r="V183" s="228"/>
      <c r="AA183" s="228"/>
      <c r="AB183" s="228"/>
      <c r="AC183" s="228"/>
      <c r="AH183" s="228"/>
      <c r="AI183" s="228"/>
      <c r="AJ183" s="228"/>
    </row>
    <row r="184" spans="6:36" ht="13.5" customHeight="1">
      <c r="F184" s="228"/>
      <c r="G184" s="228"/>
      <c r="H184" s="228"/>
      <c r="M184" s="228"/>
      <c r="N184" s="228"/>
      <c r="O184" s="228"/>
      <c r="T184" s="228"/>
      <c r="U184" s="228"/>
      <c r="V184" s="228"/>
      <c r="AA184" s="228"/>
      <c r="AB184" s="228"/>
      <c r="AC184" s="228"/>
      <c r="AH184" s="228"/>
      <c r="AI184" s="228"/>
      <c r="AJ184" s="228"/>
    </row>
    <row r="185" spans="6:36" ht="13.5" customHeight="1">
      <c r="F185" s="228"/>
      <c r="G185" s="228"/>
      <c r="H185" s="228"/>
      <c r="M185" s="228"/>
      <c r="N185" s="228"/>
      <c r="O185" s="228"/>
      <c r="T185" s="228"/>
      <c r="U185" s="228"/>
      <c r="V185" s="228"/>
      <c r="AA185" s="228"/>
      <c r="AB185" s="228"/>
      <c r="AC185" s="228"/>
      <c r="AH185" s="228"/>
      <c r="AI185" s="228"/>
      <c r="AJ185" s="228"/>
    </row>
    <row r="186" spans="6:36" ht="13.5" customHeight="1">
      <c r="F186" s="228"/>
      <c r="G186" s="228"/>
      <c r="H186" s="228"/>
      <c r="M186" s="228"/>
      <c r="N186" s="228"/>
      <c r="O186" s="228"/>
      <c r="T186" s="228"/>
      <c r="U186" s="228"/>
      <c r="V186" s="228"/>
      <c r="AA186" s="228"/>
      <c r="AB186" s="228"/>
      <c r="AC186" s="228"/>
      <c r="AH186" s="228"/>
      <c r="AI186" s="228"/>
      <c r="AJ186" s="228"/>
    </row>
    <row r="187" spans="6:36" ht="13.5" customHeight="1">
      <c r="F187" s="228"/>
      <c r="G187" s="228"/>
      <c r="H187" s="228"/>
      <c r="M187" s="228"/>
      <c r="N187" s="228"/>
      <c r="O187" s="228"/>
      <c r="T187" s="228"/>
      <c r="U187" s="228"/>
      <c r="V187" s="228"/>
      <c r="AA187" s="228"/>
      <c r="AB187" s="228"/>
      <c r="AC187" s="228"/>
      <c r="AH187" s="228"/>
      <c r="AI187" s="228"/>
      <c r="AJ187" s="228"/>
    </row>
    <row r="188" spans="6:36" ht="13.5" customHeight="1">
      <c r="F188" s="228"/>
      <c r="G188" s="228"/>
      <c r="H188" s="228"/>
      <c r="M188" s="228"/>
      <c r="N188" s="228"/>
      <c r="O188" s="228"/>
      <c r="T188" s="228"/>
      <c r="U188" s="228"/>
      <c r="V188" s="228"/>
      <c r="AA188" s="228"/>
      <c r="AB188" s="228"/>
      <c r="AC188" s="228"/>
      <c r="AH188" s="228"/>
      <c r="AI188" s="228"/>
      <c r="AJ188" s="228"/>
    </row>
    <row r="189" spans="6:36" ht="13.5" customHeight="1">
      <c r="F189" s="228"/>
      <c r="G189" s="228"/>
      <c r="H189" s="228"/>
      <c r="M189" s="228"/>
      <c r="N189" s="228"/>
      <c r="O189" s="228"/>
      <c r="T189" s="228"/>
      <c r="U189" s="228"/>
      <c r="V189" s="228"/>
      <c r="AA189" s="228"/>
      <c r="AB189" s="228"/>
      <c r="AC189" s="228"/>
      <c r="AH189" s="228"/>
      <c r="AI189" s="228"/>
      <c r="AJ189" s="228"/>
    </row>
    <row r="190" spans="6:36" ht="13.5" customHeight="1">
      <c r="F190" s="228"/>
      <c r="G190" s="228"/>
      <c r="H190" s="228"/>
      <c r="M190" s="228"/>
      <c r="N190" s="228"/>
      <c r="O190" s="228"/>
      <c r="T190" s="228"/>
      <c r="U190" s="228"/>
      <c r="V190" s="228"/>
      <c r="AA190" s="228"/>
      <c r="AB190" s="228"/>
      <c r="AC190" s="228"/>
      <c r="AH190" s="228"/>
      <c r="AI190" s="228"/>
      <c r="AJ190" s="228"/>
    </row>
    <row r="191" spans="6:36" ht="13.5" customHeight="1">
      <c r="F191" s="228"/>
      <c r="G191" s="228"/>
      <c r="H191" s="228"/>
      <c r="M191" s="228"/>
      <c r="N191" s="228"/>
      <c r="O191" s="228"/>
      <c r="T191" s="228"/>
      <c r="U191" s="228"/>
      <c r="V191" s="228"/>
      <c r="AA191" s="228"/>
      <c r="AB191" s="228"/>
      <c r="AC191" s="228"/>
      <c r="AH191" s="228"/>
      <c r="AI191" s="228"/>
      <c r="AJ191" s="228"/>
    </row>
    <row r="192" spans="6:36" ht="13.5" customHeight="1">
      <c r="F192" s="228"/>
      <c r="G192" s="228"/>
      <c r="H192" s="228"/>
      <c r="M192" s="228"/>
      <c r="N192" s="228"/>
      <c r="O192" s="228"/>
      <c r="T192" s="228"/>
      <c r="U192" s="228"/>
      <c r="V192" s="228"/>
      <c r="AA192" s="228"/>
      <c r="AB192" s="228"/>
      <c r="AC192" s="228"/>
      <c r="AH192" s="228"/>
      <c r="AI192" s="228"/>
      <c r="AJ192" s="228"/>
    </row>
    <row r="193" spans="6:36" ht="13.5" customHeight="1">
      <c r="F193" s="228"/>
      <c r="G193" s="228"/>
      <c r="H193" s="228"/>
      <c r="M193" s="228"/>
      <c r="N193" s="228"/>
      <c r="O193" s="228"/>
      <c r="T193" s="228"/>
      <c r="U193" s="228"/>
      <c r="V193" s="228"/>
      <c r="AA193" s="228"/>
      <c r="AB193" s="228"/>
      <c r="AC193" s="228"/>
      <c r="AH193" s="228"/>
      <c r="AI193" s="228"/>
      <c r="AJ193" s="228"/>
    </row>
    <row r="194" spans="6:36" ht="13.5" customHeight="1">
      <c r="F194" s="228"/>
      <c r="G194" s="228"/>
      <c r="H194" s="228"/>
      <c r="M194" s="228"/>
      <c r="N194" s="228"/>
      <c r="O194" s="228"/>
      <c r="T194" s="228"/>
      <c r="U194" s="228"/>
      <c r="V194" s="228"/>
      <c r="AA194" s="228"/>
      <c r="AB194" s="228"/>
      <c r="AC194" s="228"/>
      <c r="AH194" s="228"/>
      <c r="AI194" s="228"/>
      <c r="AJ194" s="228"/>
    </row>
    <row r="195" spans="6:36" ht="13.5" customHeight="1">
      <c r="F195" s="228"/>
      <c r="G195" s="228"/>
      <c r="H195" s="228"/>
      <c r="M195" s="228"/>
      <c r="N195" s="228"/>
      <c r="O195" s="228"/>
      <c r="T195" s="228"/>
      <c r="U195" s="228"/>
      <c r="V195" s="228"/>
      <c r="AA195" s="228"/>
      <c r="AB195" s="228"/>
      <c r="AC195" s="228"/>
      <c r="AH195" s="228"/>
      <c r="AI195" s="228"/>
      <c r="AJ195" s="228"/>
    </row>
    <row r="196" spans="6:36" ht="13.5" customHeight="1">
      <c r="F196" s="228"/>
      <c r="G196" s="228"/>
      <c r="H196" s="228"/>
      <c r="M196" s="228"/>
      <c r="N196" s="228"/>
      <c r="O196" s="228"/>
      <c r="T196" s="228"/>
      <c r="U196" s="228"/>
      <c r="V196" s="228"/>
      <c r="AA196" s="228"/>
      <c r="AB196" s="228"/>
      <c r="AC196" s="228"/>
      <c r="AH196" s="228"/>
      <c r="AI196" s="228"/>
      <c r="AJ196" s="228"/>
    </row>
    <row r="197" spans="6:36" ht="13.5" customHeight="1">
      <c r="F197" s="228"/>
      <c r="G197" s="228"/>
      <c r="H197" s="228"/>
      <c r="M197" s="228"/>
      <c r="N197" s="228"/>
      <c r="O197" s="228"/>
      <c r="T197" s="228"/>
      <c r="U197" s="228"/>
      <c r="V197" s="228"/>
      <c r="AA197" s="228"/>
      <c r="AB197" s="228"/>
      <c r="AC197" s="228"/>
      <c r="AH197" s="228"/>
      <c r="AI197" s="228"/>
      <c r="AJ197" s="228"/>
    </row>
    <row r="198" spans="6:36" ht="13.5" customHeight="1">
      <c r="F198" s="228"/>
      <c r="G198" s="228"/>
      <c r="H198" s="228"/>
      <c r="M198" s="228"/>
      <c r="N198" s="228"/>
      <c r="O198" s="228"/>
      <c r="T198" s="228"/>
      <c r="U198" s="228"/>
      <c r="V198" s="228"/>
      <c r="AA198" s="228"/>
      <c r="AB198" s="228"/>
      <c r="AC198" s="228"/>
      <c r="AH198" s="228"/>
      <c r="AI198" s="228"/>
      <c r="AJ198" s="228"/>
    </row>
    <row r="199" spans="6:36" ht="13.5" customHeight="1">
      <c r="F199" s="228"/>
      <c r="G199" s="228"/>
      <c r="H199" s="228"/>
      <c r="M199" s="228"/>
      <c r="N199" s="228"/>
      <c r="O199" s="228"/>
      <c r="T199" s="228"/>
      <c r="U199" s="228"/>
      <c r="V199" s="228"/>
      <c r="AA199" s="228"/>
      <c r="AB199" s="228"/>
      <c r="AC199" s="228"/>
      <c r="AH199" s="228"/>
      <c r="AI199" s="228"/>
      <c r="AJ199" s="228"/>
    </row>
    <row r="200" spans="6:36" ht="13.5" customHeight="1">
      <c r="F200" s="228"/>
      <c r="G200" s="228"/>
      <c r="H200" s="228"/>
      <c r="M200" s="228"/>
      <c r="N200" s="228"/>
      <c r="O200" s="228"/>
      <c r="T200" s="228"/>
      <c r="U200" s="228"/>
      <c r="V200" s="228"/>
      <c r="AA200" s="228"/>
      <c r="AB200" s="228"/>
      <c r="AC200" s="228"/>
      <c r="AH200" s="228"/>
      <c r="AI200" s="228"/>
      <c r="AJ200" s="228"/>
    </row>
    <row r="201" spans="6:36" ht="13.5" customHeight="1">
      <c r="F201" s="228"/>
      <c r="G201" s="228"/>
      <c r="H201" s="228"/>
      <c r="M201" s="228"/>
      <c r="N201" s="228"/>
      <c r="O201" s="228"/>
      <c r="T201" s="228"/>
      <c r="U201" s="228"/>
      <c r="V201" s="228"/>
      <c r="AA201" s="228"/>
      <c r="AB201" s="228"/>
      <c r="AC201" s="228"/>
      <c r="AH201" s="228"/>
      <c r="AI201" s="228"/>
      <c r="AJ201" s="228"/>
    </row>
    <row r="202" spans="6:36" ht="13.5" customHeight="1">
      <c r="F202" s="228"/>
      <c r="G202" s="228"/>
      <c r="H202" s="228"/>
      <c r="M202" s="228"/>
      <c r="N202" s="228"/>
      <c r="O202" s="228"/>
      <c r="T202" s="228"/>
      <c r="U202" s="228"/>
      <c r="V202" s="228"/>
      <c r="AA202" s="228"/>
      <c r="AB202" s="228"/>
      <c r="AC202" s="228"/>
      <c r="AH202" s="228"/>
      <c r="AI202" s="228"/>
      <c r="AJ202" s="228"/>
    </row>
    <row r="203" spans="6:36" ht="13.5" customHeight="1">
      <c r="F203" s="228"/>
      <c r="G203" s="228"/>
      <c r="H203" s="228"/>
      <c r="M203" s="228"/>
      <c r="N203" s="228"/>
      <c r="O203" s="228"/>
      <c r="T203" s="228"/>
      <c r="U203" s="228"/>
      <c r="V203" s="228"/>
      <c r="AA203" s="228"/>
      <c r="AB203" s="228"/>
      <c r="AC203" s="228"/>
      <c r="AH203" s="228"/>
      <c r="AI203" s="228"/>
      <c r="AJ203" s="228"/>
    </row>
    <row r="204" spans="6:36" ht="13.5" customHeight="1">
      <c r="F204" s="228"/>
      <c r="G204" s="228"/>
      <c r="H204" s="228"/>
      <c r="M204" s="228"/>
      <c r="N204" s="228"/>
      <c r="O204" s="228"/>
      <c r="T204" s="228"/>
      <c r="U204" s="228"/>
      <c r="V204" s="228"/>
      <c r="AA204" s="228"/>
      <c r="AB204" s="228"/>
      <c r="AC204" s="228"/>
      <c r="AH204" s="228"/>
      <c r="AI204" s="228"/>
      <c r="AJ204" s="228"/>
    </row>
    <row r="205" spans="6:36" ht="13.5" customHeight="1">
      <c r="F205" s="228"/>
      <c r="G205" s="228"/>
      <c r="H205" s="228"/>
      <c r="M205" s="228"/>
      <c r="N205" s="228"/>
      <c r="O205" s="228"/>
      <c r="T205" s="228"/>
      <c r="U205" s="228"/>
      <c r="V205" s="228"/>
      <c r="AA205" s="228"/>
      <c r="AB205" s="228"/>
      <c r="AC205" s="228"/>
      <c r="AH205" s="228"/>
      <c r="AI205" s="228"/>
      <c r="AJ205" s="228"/>
    </row>
    <row r="206" spans="6:36" ht="13.5" customHeight="1">
      <c r="F206" s="228"/>
      <c r="G206" s="228"/>
      <c r="H206" s="228"/>
      <c r="M206" s="228"/>
      <c r="N206" s="228"/>
      <c r="O206" s="228"/>
      <c r="T206" s="228"/>
      <c r="U206" s="228"/>
      <c r="V206" s="228"/>
      <c r="AA206" s="228"/>
      <c r="AB206" s="228"/>
      <c r="AC206" s="228"/>
      <c r="AH206" s="228"/>
      <c r="AI206" s="228"/>
      <c r="AJ206" s="228"/>
    </row>
    <row r="207" spans="6:36" ht="13.5" customHeight="1">
      <c r="F207" s="228"/>
      <c r="G207" s="228"/>
      <c r="H207" s="228"/>
      <c r="M207" s="228"/>
      <c r="N207" s="228"/>
      <c r="O207" s="228"/>
      <c r="T207" s="228"/>
      <c r="U207" s="228"/>
      <c r="V207" s="228"/>
      <c r="AA207" s="228"/>
      <c r="AB207" s="228"/>
      <c r="AC207" s="228"/>
      <c r="AH207" s="228"/>
      <c r="AI207" s="228"/>
      <c r="AJ207" s="228"/>
    </row>
    <row r="208" spans="6:36" ht="13.5" customHeight="1">
      <c r="F208" s="228"/>
      <c r="G208" s="228"/>
      <c r="H208" s="228"/>
      <c r="M208" s="228"/>
      <c r="N208" s="228"/>
      <c r="O208" s="228"/>
      <c r="T208" s="228"/>
      <c r="U208" s="228"/>
      <c r="V208" s="228"/>
      <c r="AA208" s="228"/>
      <c r="AB208" s="228"/>
      <c r="AC208" s="228"/>
      <c r="AH208" s="228"/>
      <c r="AI208" s="228"/>
      <c r="AJ208" s="228"/>
    </row>
    <row r="209" spans="6:36" ht="13.5" customHeight="1">
      <c r="F209" s="228"/>
      <c r="G209" s="228"/>
      <c r="H209" s="228"/>
      <c r="M209" s="228"/>
      <c r="N209" s="228"/>
      <c r="O209" s="228"/>
      <c r="T209" s="228"/>
      <c r="U209" s="228"/>
      <c r="V209" s="228"/>
      <c r="AA209" s="228"/>
      <c r="AB209" s="228"/>
      <c r="AC209" s="228"/>
      <c r="AH209" s="228"/>
      <c r="AI209" s="228"/>
      <c r="AJ209" s="228"/>
    </row>
    <row r="210" spans="6:36" ht="13.5" customHeight="1">
      <c r="F210" s="228"/>
      <c r="G210" s="228"/>
      <c r="H210" s="228"/>
      <c r="M210" s="228"/>
      <c r="N210" s="228"/>
      <c r="O210" s="228"/>
      <c r="T210" s="228"/>
      <c r="U210" s="228"/>
      <c r="V210" s="228"/>
      <c r="AA210" s="228"/>
      <c r="AB210" s="228"/>
      <c r="AC210" s="228"/>
      <c r="AH210" s="228"/>
      <c r="AI210" s="228"/>
      <c r="AJ210" s="228"/>
    </row>
    <row r="211" spans="6:36" ht="13.5" customHeight="1">
      <c r="F211" s="228"/>
      <c r="G211" s="228"/>
      <c r="H211" s="228"/>
      <c r="M211" s="228"/>
      <c r="N211" s="228"/>
      <c r="O211" s="228"/>
      <c r="T211" s="228"/>
      <c r="U211" s="228"/>
      <c r="V211" s="228"/>
      <c r="AA211" s="228"/>
      <c r="AB211" s="228"/>
      <c r="AC211" s="228"/>
      <c r="AH211" s="228"/>
      <c r="AI211" s="228"/>
      <c r="AJ211" s="228"/>
    </row>
    <row r="212" spans="6:36" ht="13.5" customHeight="1">
      <c r="F212" s="228"/>
      <c r="G212" s="228"/>
      <c r="H212" s="228"/>
      <c r="M212" s="228"/>
      <c r="N212" s="228"/>
      <c r="O212" s="228"/>
      <c r="T212" s="228"/>
      <c r="U212" s="228"/>
      <c r="V212" s="228"/>
      <c r="AA212" s="228"/>
      <c r="AB212" s="228"/>
      <c r="AC212" s="228"/>
      <c r="AH212" s="228"/>
      <c r="AI212" s="228"/>
      <c r="AJ212" s="228"/>
    </row>
    <row r="213" spans="6:36" ht="13.5" customHeight="1">
      <c r="F213" s="228"/>
      <c r="G213" s="228"/>
      <c r="H213" s="228"/>
      <c r="M213" s="228"/>
      <c r="N213" s="228"/>
      <c r="O213" s="228"/>
      <c r="T213" s="228"/>
      <c r="U213" s="228"/>
      <c r="V213" s="228"/>
      <c r="AA213" s="228"/>
      <c r="AB213" s="228"/>
      <c r="AC213" s="228"/>
      <c r="AH213" s="228"/>
      <c r="AI213" s="228"/>
      <c r="AJ213" s="228"/>
    </row>
    <row r="214" spans="6:36" ht="13.5" customHeight="1">
      <c r="F214" s="228"/>
      <c r="G214" s="228"/>
      <c r="H214" s="228"/>
      <c r="M214" s="228"/>
      <c r="N214" s="228"/>
      <c r="O214" s="228"/>
      <c r="T214" s="228"/>
      <c r="U214" s="228"/>
      <c r="V214" s="228"/>
      <c r="AA214" s="228"/>
      <c r="AB214" s="228"/>
      <c r="AC214" s="228"/>
      <c r="AH214" s="228"/>
      <c r="AI214" s="228"/>
      <c r="AJ214" s="228"/>
    </row>
    <row r="215" spans="6:36" ht="13.5" customHeight="1">
      <c r="F215" s="228"/>
      <c r="G215" s="228"/>
      <c r="H215" s="228"/>
      <c r="M215" s="228"/>
      <c r="N215" s="228"/>
      <c r="O215" s="228"/>
      <c r="T215" s="228"/>
      <c r="U215" s="228"/>
      <c r="V215" s="228"/>
      <c r="AA215" s="228"/>
      <c r="AB215" s="228"/>
      <c r="AC215" s="228"/>
      <c r="AH215" s="228"/>
      <c r="AI215" s="228"/>
      <c r="AJ215" s="228"/>
    </row>
    <row r="216" spans="6:36" ht="13.5" customHeight="1">
      <c r="F216" s="228"/>
      <c r="G216" s="228"/>
      <c r="H216" s="228"/>
      <c r="M216" s="228"/>
      <c r="N216" s="228"/>
      <c r="O216" s="228"/>
      <c r="T216" s="228"/>
      <c r="U216" s="228"/>
      <c r="V216" s="228"/>
      <c r="AA216" s="228"/>
      <c r="AB216" s="228"/>
      <c r="AC216" s="228"/>
      <c r="AH216" s="228"/>
      <c r="AI216" s="228"/>
      <c r="AJ216" s="228"/>
    </row>
    <row r="217" spans="6:36" ht="13.5" customHeight="1">
      <c r="F217" s="228"/>
      <c r="G217" s="228"/>
      <c r="H217" s="228"/>
      <c r="M217" s="228"/>
      <c r="N217" s="228"/>
      <c r="O217" s="228"/>
      <c r="T217" s="228"/>
      <c r="U217" s="228"/>
      <c r="V217" s="228"/>
      <c r="AA217" s="228"/>
      <c r="AB217" s="228"/>
      <c r="AC217" s="228"/>
      <c r="AH217" s="228"/>
      <c r="AI217" s="228"/>
      <c r="AJ217" s="228"/>
    </row>
    <row r="218" spans="6:36" ht="13.5" customHeight="1">
      <c r="F218" s="228"/>
      <c r="G218" s="228"/>
      <c r="H218" s="228"/>
      <c r="M218" s="228"/>
      <c r="N218" s="228"/>
      <c r="O218" s="228"/>
      <c r="T218" s="228"/>
      <c r="U218" s="228"/>
      <c r="V218" s="228"/>
      <c r="AA218" s="228"/>
      <c r="AB218" s="228"/>
      <c r="AC218" s="228"/>
      <c r="AH218" s="228"/>
      <c r="AI218" s="228"/>
      <c r="AJ218" s="228"/>
    </row>
    <row r="219" spans="6:36" ht="13.5" customHeight="1">
      <c r="F219" s="228"/>
      <c r="G219" s="228"/>
      <c r="H219" s="228"/>
      <c r="M219" s="228"/>
      <c r="N219" s="228"/>
      <c r="O219" s="228"/>
      <c r="T219" s="228"/>
      <c r="U219" s="228"/>
      <c r="V219" s="228"/>
      <c r="AA219" s="228"/>
      <c r="AB219" s="228"/>
      <c r="AC219" s="228"/>
      <c r="AH219" s="228"/>
      <c r="AI219" s="228"/>
      <c r="AJ219" s="228"/>
    </row>
    <row r="220" spans="6:36" ht="13.5" customHeight="1">
      <c r="F220" s="228"/>
      <c r="G220" s="228"/>
      <c r="H220" s="228"/>
      <c r="M220" s="228"/>
      <c r="N220" s="228"/>
      <c r="O220" s="228"/>
      <c r="T220" s="228"/>
      <c r="U220" s="228"/>
      <c r="V220" s="228"/>
      <c r="AA220" s="228"/>
      <c r="AB220" s="228"/>
      <c r="AC220" s="228"/>
      <c r="AH220" s="228"/>
      <c r="AI220" s="228"/>
      <c r="AJ220" s="228"/>
    </row>
    <row r="221" spans="6:36" ht="13.5" customHeight="1">
      <c r="F221" s="228"/>
      <c r="G221" s="228"/>
      <c r="H221" s="228"/>
      <c r="M221" s="228"/>
      <c r="N221" s="228"/>
      <c r="O221" s="228"/>
      <c r="T221" s="228"/>
      <c r="U221" s="228"/>
      <c r="V221" s="228"/>
      <c r="AA221" s="228"/>
      <c r="AB221" s="228"/>
      <c r="AC221" s="228"/>
      <c r="AH221" s="228"/>
      <c r="AI221" s="228"/>
      <c r="AJ221" s="228"/>
    </row>
    <row r="222" spans="6:36" ht="13.5" customHeight="1">
      <c r="F222" s="228"/>
      <c r="G222" s="228"/>
      <c r="H222" s="228"/>
      <c r="M222" s="228"/>
      <c r="N222" s="228"/>
      <c r="O222" s="228"/>
      <c r="T222" s="228"/>
      <c r="U222" s="228"/>
      <c r="V222" s="228"/>
      <c r="AA222" s="228"/>
      <c r="AB222" s="228"/>
      <c r="AC222" s="228"/>
      <c r="AH222" s="228"/>
      <c r="AI222" s="228"/>
      <c r="AJ222" s="228"/>
    </row>
    <row r="223" spans="6:36" ht="13.5" customHeight="1">
      <c r="F223" s="228"/>
      <c r="G223" s="228"/>
      <c r="H223" s="228"/>
      <c r="M223" s="228"/>
      <c r="N223" s="228"/>
      <c r="O223" s="228"/>
      <c r="T223" s="228"/>
      <c r="U223" s="228"/>
      <c r="V223" s="228"/>
      <c r="AA223" s="228"/>
      <c r="AB223" s="228"/>
      <c r="AC223" s="228"/>
      <c r="AH223" s="228"/>
      <c r="AI223" s="228"/>
      <c r="AJ223" s="228"/>
    </row>
    <row r="224" spans="6:36" ht="13.5" customHeight="1">
      <c r="F224" s="228"/>
      <c r="G224" s="228"/>
      <c r="H224" s="228"/>
      <c r="M224" s="228"/>
      <c r="N224" s="228"/>
      <c r="O224" s="228"/>
      <c r="T224" s="228"/>
      <c r="U224" s="228"/>
      <c r="V224" s="228"/>
      <c r="AA224" s="228"/>
      <c r="AB224" s="228"/>
      <c r="AC224" s="228"/>
      <c r="AH224" s="228"/>
      <c r="AI224" s="228"/>
      <c r="AJ224" s="228"/>
    </row>
    <row r="225" spans="6:36" ht="13.5" customHeight="1">
      <c r="F225" s="228"/>
      <c r="G225" s="228"/>
      <c r="H225" s="228"/>
      <c r="M225" s="228"/>
      <c r="N225" s="228"/>
      <c r="O225" s="228"/>
      <c r="T225" s="228"/>
      <c r="U225" s="228"/>
      <c r="V225" s="228"/>
      <c r="AA225" s="228"/>
      <c r="AB225" s="228"/>
      <c r="AC225" s="228"/>
      <c r="AH225" s="228"/>
      <c r="AI225" s="228"/>
      <c r="AJ225" s="228"/>
    </row>
    <row r="226" spans="6:36" ht="13.5" customHeight="1">
      <c r="F226" s="228"/>
      <c r="G226" s="228"/>
      <c r="H226" s="228"/>
      <c r="M226" s="228"/>
      <c r="N226" s="228"/>
      <c r="O226" s="228"/>
      <c r="T226" s="228"/>
      <c r="U226" s="228"/>
      <c r="V226" s="228"/>
      <c r="AA226" s="228"/>
      <c r="AB226" s="228"/>
      <c r="AC226" s="228"/>
      <c r="AH226" s="228"/>
      <c r="AI226" s="228"/>
      <c r="AJ226" s="228"/>
    </row>
    <row r="227" spans="6:36" ht="13.5" customHeight="1">
      <c r="F227" s="228"/>
      <c r="G227" s="228"/>
      <c r="H227" s="228"/>
      <c r="M227" s="228"/>
      <c r="N227" s="228"/>
      <c r="O227" s="228"/>
      <c r="T227" s="228"/>
      <c r="U227" s="228"/>
      <c r="V227" s="228"/>
      <c r="AA227" s="228"/>
      <c r="AB227" s="228"/>
      <c r="AC227" s="228"/>
      <c r="AH227" s="228"/>
      <c r="AI227" s="228"/>
      <c r="AJ227" s="228"/>
    </row>
    <row r="228" spans="6:36" ht="13.5" customHeight="1">
      <c r="F228" s="228"/>
      <c r="G228" s="228"/>
      <c r="H228" s="228"/>
      <c r="M228" s="228"/>
      <c r="N228" s="228"/>
      <c r="O228" s="228"/>
      <c r="T228" s="228"/>
      <c r="U228" s="228"/>
      <c r="V228" s="228"/>
      <c r="AA228" s="228"/>
      <c r="AB228" s="228"/>
      <c r="AC228" s="228"/>
      <c r="AH228" s="228"/>
      <c r="AI228" s="228"/>
      <c r="AJ228" s="228"/>
    </row>
    <row r="229" spans="6:36" ht="13.5" customHeight="1">
      <c r="F229" s="228"/>
      <c r="G229" s="228"/>
      <c r="H229" s="228"/>
      <c r="M229" s="228"/>
      <c r="N229" s="228"/>
      <c r="O229" s="228"/>
      <c r="T229" s="228"/>
      <c r="U229" s="228"/>
      <c r="V229" s="228"/>
      <c r="AA229" s="228"/>
      <c r="AB229" s="228"/>
      <c r="AC229" s="228"/>
      <c r="AH229" s="228"/>
      <c r="AI229" s="228"/>
      <c r="AJ229" s="228"/>
    </row>
    <row r="230" spans="6:36" ht="13.5" customHeight="1">
      <c r="F230" s="228"/>
      <c r="G230" s="228"/>
      <c r="H230" s="228"/>
      <c r="M230" s="228"/>
      <c r="N230" s="228"/>
      <c r="O230" s="228"/>
      <c r="T230" s="228"/>
      <c r="U230" s="228"/>
      <c r="V230" s="228"/>
      <c r="AA230" s="228"/>
      <c r="AB230" s="228"/>
      <c r="AC230" s="228"/>
      <c r="AH230" s="228"/>
      <c r="AI230" s="228"/>
      <c r="AJ230" s="228"/>
    </row>
    <row r="231" spans="6:36" ht="13.5" customHeight="1">
      <c r="F231" s="228"/>
      <c r="G231" s="228"/>
      <c r="H231" s="228"/>
      <c r="M231" s="228"/>
      <c r="N231" s="228"/>
      <c r="O231" s="228"/>
      <c r="T231" s="228"/>
      <c r="U231" s="228"/>
      <c r="V231" s="228"/>
      <c r="AA231" s="228"/>
      <c r="AB231" s="228"/>
      <c r="AC231" s="228"/>
      <c r="AH231" s="228"/>
      <c r="AI231" s="228"/>
      <c r="AJ231" s="228"/>
    </row>
    <row r="232" spans="6:36" ht="13.5" customHeight="1">
      <c r="F232" s="228"/>
      <c r="G232" s="228"/>
      <c r="H232" s="228"/>
      <c r="M232" s="228"/>
      <c r="N232" s="228"/>
      <c r="O232" s="228"/>
      <c r="T232" s="228"/>
      <c r="U232" s="228"/>
      <c r="V232" s="228"/>
      <c r="AA232" s="228"/>
      <c r="AB232" s="228"/>
      <c r="AC232" s="228"/>
      <c r="AH232" s="228"/>
      <c r="AI232" s="228"/>
      <c r="AJ232" s="228"/>
    </row>
    <row r="233" spans="6:36" ht="13.5" customHeight="1">
      <c r="F233" s="228"/>
      <c r="G233" s="228"/>
      <c r="H233" s="228"/>
      <c r="M233" s="228"/>
      <c r="N233" s="228"/>
      <c r="O233" s="228"/>
      <c r="T233" s="228"/>
      <c r="U233" s="228"/>
      <c r="V233" s="228"/>
      <c r="AA233" s="228"/>
      <c r="AB233" s="228"/>
      <c r="AC233" s="228"/>
      <c r="AH233" s="228"/>
      <c r="AI233" s="228"/>
      <c r="AJ233" s="228"/>
    </row>
    <row r="234" spans="6:36" ht="13.5" customHeight="1">
      <c r="F234" s="228"/>
      <c r="G234" s="228"/>
      <c r="H234" s="228"/>
      <c r="M234" s="228"/>
      <c r="N234" s="228"/>
      <c r="O234" s="228"/>
      <c r="T234" s="228"/>
      <c r="U234" s="228"/>
      <c r="V234" s="228"/>
      <c r="AA234" s="228"/>
      <c r="AB234" s="228"/>
      <c r="AC234" s="228"/>
      <c r="AH234" s="228"/>
      <c r="AI234" s="228"/>
      <c r="AJ234" s="228"/>
    </row>
    <row r="235" spans="6:36" ht="13.5" customHeight="1">
      <c r="F235" s="228"/>
      <c r="G235" s="228"/>
      <c r="H235" s="228"/>
      <c r="M235" s="228"/>
      <c r="N235" s="228"/>
      <c r="O235" s="228"/>
      <c r="T235" s="228"/>
      <c r="U235" s="228"/>
      <c r="V235" s="228"/>
      <c r="AA235" s="228"/>
      <c r="AB235" s="228"/>
      <c r="AC235" s="228"/>
      <c r="AH235" s="228"/>
      <c r="AI235" s="228"/>
      <c r="AJ235" s="228"/>
    </row>
    <row r="236" spans="6:36" ht="13.5" customHeight="1">
      <c r="F236" s="228"/>
      <c r="G236" s="228"/>
      <c r="H236" s="228"/>
      <c r="M236" s="228"/>
      <c r="N236" s="228"/>
      <c r="O236" s="228"/>
      <c r="T236" s="228"/>
      <c r="U236" s="228"/>
      <c r="V236" s="228"/>
      <c r="AA236" s="228"/>
      <c r="AB236" s="228"/>
      <c r="AC236" s="228"/>
      <c r="AH236" s="228"/>
      <c r="AI236" s="228"/>
      <c r="AJ236" s="228"/>
    </row>
    <row r="237" spans="6:36" ht="13.5" customHeight="1">
      <c r="F237" s="228"/>
      <c r="G237" s="228"/>
      <c r="H237" s="228"/>
      <c r="M237" s="228"/>
      <c r="N237" s="228"/>
      <c r="O237" s="228"/>
      <c r="T237" s="228"/>
      <c r="U237" s="228"/>
      <c r="V237" s="228"/>
      <c r="AA237" s="228"/>
      <c r="AB237" s="228"/>
      <c r="AC237" s="228"/>
      <c r="AH237" s="228"/>
      <c r="AI237" s="228"/>
      <c r="AJ237" s="228"/>
    </row>
    <row r="238" spans="6:36" ht="13.5" customHeight="1">
      <c r="F238" s="228"/>
      <c r="G238" s="228"/>
      <c r="H238" s="228"/>
      <c r="M238" s="228"/>
      <c r="N238" s="228"/>
      <c r="O238" s="228"/>
      <c r="T238" s="228"/>
      <c r="U238" s="228"/>
      <c r="V238" s="228"/>
      <c r="AA238" s="228"/>
      <c r="AB238" s="228"/>
      <c r="AC238" s="228"/>
      <c r="AH238" s="228"/>
      <c r="AI238" s="228"/>
      <c r="AJ238" s="228"/>
    </row>
    <row r="239" spans="6:36" ht="13.5" customHeight="1">
      <c r="F239" s="228"/>
      <c r="G239" s="228"/>
      <c r="H239" s="228"/>
      <c r="M239" s="228"/>
      <c r="N239" s="228"/>
      <c r="O239" s="228"/>
      <c r="T239" s="228"/>
      <c r="U239" s="228"/>
      <c r="V239" s="228"/>
      <c r="AA239" s="228"/>
      <c r="AB239" s="228"/>
      <c r="AC239" s="228"/>
      <c r="AH239" s="228"/>
      <c r="AI239" s="228"/>
      <c r="AJ239" s="228"/>
    </row>
    <row r="240" spans="6:36" ht="13.5" customHeight="1">
      <c r="F240" s="228"/>
      <c r="G240" s="228"/>
      <c r="H240" s="228"/>
      <c r="M240" s="228"/>
      <c r="N240" s="228"/>
      <c r="O240" s="228"/>
      <c r="T240" s="228"/>
      <c r="U240" s="228"/>
      <c r="V240" s="228"/>
      <c r="AA240" s="228"/>
      <c r="AB240" s="228"/>
      <c r="AC240" s="228"/>
      <c r="AH240" s="228"/>
      <c r="AI240" s="228"/>
      <c r="AJ240" s="228"/>
    </row>
    <row r="241" spans="6:36" ht="13.5" customHeight="1">
      <c r="F241" s="228"/>
      <c r="G241" s="228"/>
      <c r="H241" s="228"/>
      <c r="M241" s="228"/>
      <c r="N241" s="228"/>
      <c r="O241" s="228"/>
      <c r="T241" s="228"/>
      <c r="U241" s="228"/>
      <c r="V241" s="228"/>
      <c r="AA241" s="228"/>
      <c r="AB241" s="228"/>
      <c r="AC241" s="228"/>
      <c r="AH241" s="228"/>
      <c r="AI241" s="228"/>
      <c r="AJ241" s="228"/>
    </row>
    <row r="242" spans="6:36" ht="13.5" customHeight="1">
      <c r="F242" s="228"/>
      <c r="G242" s="228"/>
      <c r="H242" s="228"/>
      <c r="M242" s="228"/>
      <c r="N242" s="228"/>
      <c r="O242" s="228"/>
      <c r="T242" s="228"/>
      <c r="U242" s="228"/>
      <c r="V242" s="228"/>
      <c r="AA242" s="228"/>
      <c r="AB242" s="228"/>
      <c r="AC242" s="228"/>
      <c r="AH242" s="228"/>
      <c r="AI242" s="228"/>
      <c r="AJ242" s="228"/>
    </row>
    <row r="243" spans="6:36" ht="13.5" customHeight="1">
      <c r="F243" s="228"/>
      <c r="G243" s="228"/>
      <c r="H243" s="228"/>
      <c r="M243" s="228"/>
      <c r="N243" s="228"/>
      <c r="O243" s="228"/>
      <c r="T243" s="228"/>
      <c r="U243" s="228"/>
      <c r="V243" s="228"/>
      <c r="AA243" s="228"/>
      <c r="AB243" s="228"/>
      <c r="AC243" s="228"/>
      <c r="AH243" s="228"/>
      <c r="AI243" s="228"/>
      <c r="AJ243" s="228"/>
    </row>
    <row r="244" spans="6:36" ht="13.5" customHeight="1">
      <c r="F244" s="228"/>
      <c r="G244" s="228"/>
      <c r="H244" s="228"/>
      <c r="M244" s="228"/>
      <c r="N244" s="228"/>
      <c r="O244" s="228"/>
      <c r="T244" s="228"/>
      <c r="U244" s="228"/>
      <c r="V244" s="228"/>
      <c r="AA244" s="228"/>
      <c r="AB244" s="228"/>
      <c r="AC244" s="228"/>
      <c r="AH244" s="228"/>
      <c r="AI244" s="228"/>
      <c r="AJ244" s="228"/>
    </row>
    <row r="245" spans="6:36" ht="13.5" customHeight="1">
      <c r="F245" s="228"/>
      <c r="G245" s="228"/>
      <c r="H245" s="228"/>
      <c r="M245" s="228"/>
      <c r="N245" s="228"/>
      <c r="O245" s="228"/>
      <c r="T245" s="228"/>
      <c r="U245" s="228"/>
      <c r="V245" s="228"/>
      <c r="AA245" s="228"/>
      <c r="AB245" s="228"/>
      <c r="AC245" s="228"/>
      <c r="AH245" s="228"/>
      <c r="AI245" s="228"/>
      <c r="AJ245" s="228"/>
    </row>
    <row r="246" spans="6:36" ht="13.5" customHeight="1">
      <c r="F246" s="228"/>
      <c r="G246" s="228"/>
      <c r="H246" s="228"/>
      <c r="M246" s="228"/>
      <c r="N246" s="228"/>
      <c r="O246" s="228"/>
      <c r="T246" s="228"/>
      <c r="U246" s="228"/>
      <c r="V246" s="228"/>
      <c r="AA246" s="228"/>
      <c r="AB246" s="228"/>
      <c r="AC246" s="228"/>
      <c r="AH246" s="228"/>
      <c r="AI246" s="228"/>
      <c r="AJ246" s="228"/>
    </row>
    <row r="247" spans="6:36" ht="13.5" customHeight="1">
      <c r="F247" s="228"/>
      <c r="G247" s="228"/>
      <c r="H247" s="228"/>
      <c r="M247" s="228"/>
      <c r="N247" s="228"/>
      <c r="O247" s="228"/>
      <c r="T247" s="228"/>
      <c r="U247" s="228"/>
      <c r="V247" s="228"/>
      <c r="AA247" s="228"/>
      <c r="AB247" s="228"/>
      <c r="AC247" s="228"/>
      <c r="AH247" s="228"/>
      <c r="AI247" s="228"/>
      <c r="AJ247" s="228"/>
    </row>
    <row r="248" spans="6:36" ht="13.5" customHeight="1">
      <c r="F248" s="228"/>
      <c r="G248" s="228"/>
      <c r="H248" s="228"/>
      <c r="M248" s="228"/>
      <c r="N248" s="228"/>
      <c r="O248" s="228"/>
      <c r="T248" s="228"/>
      <c r="U248" s="228"/>
      <c r="V248" s="228"/>
      <c r="AA248" s="228"/>
      <c r="AB248" s="228"/>
      <c r="AC248" s="228"/>
      <c r="AH248" s="228"/>
      <c r="AI248" s="228"/>
      <c r="AJ248" s="228"/>
    </row>
    <row r="249" spans="6:36" ht="13.5" customHeight="1">
      <c r="F249" s="228"/>
      <c r="G249" s="228"/>
      <c r="H249" s="228"/>
      <c r="M249" s="228"/>
      <c r="N249" s="228"/>
      <c r="O249" s="228"/>
      <c r="T249" s="228"/>
      <c r="U249" s="228"/>
      <c r="V249" s="228"/>
      <c r="AA249" s="228"/>
      <c r="AB249" s="228"/>
      <c r="AC249" s="228"/>
      <c r="AH249" s="228"/>
      <c r="AI249" s="228"/>
      <c r="AJ249" s="228"/>
    </row>
    <row r="250" spans="6:36" ht="13.5" customHeight="1">
      <c r="F250" s="228"/>
      <c r="G250" s="228"/>
      <c r="H250" s="228"/>
      <c r="M250" s="228"/>
      <c r="N250" s="228"/>
      <c r="O250" s="228"/>
      <c r="T250" s="228"/>
      <c r="U250" s="228"/>
      <c r="V250" s="228"/>
      <c r="AA250" s="228"/>
      <c r="AB250" s="228"/>
      <c r="AC250" s="228"/>
      <c r="AH250" s="228"/>
      <c r="AI250" s="228"/>
      <c r="AJ250" s="228"/>
    </row>
    <row r="251" spans="6:36" ht="13.5" customHeight="1">
      <c r="F251" s="228"/>
      <c r="G251" s="228"/>
      <c r="H251" s="228"/>
      <c r="M251" s="228"/>
      <c r="N251" s="228"/>
      <c r="O251" s="228"/>
      <c r="T251" s="228"/>
      <c r="U251" s="228"/>
      <c r="V251" s="228"/>
      <c r="AA251" s="228"/>
      <c r="AB251" s="228"/>
      <c r="AC251" s="228"/>
      <c r="AH251" s="228"/>
      <c r="AI251" s="228"/>
      <c r="AJ251" s="228"/>
    </row>
    <row r="252" spans="6:36" ht="13.5" customHeight="1">
      <c r="F252" s="228"/>
      <c r="G252" s="228"/>
      <c r="H252" s="228"/>
      <c r="M252" s="228"/>
      <c r="N252" s="228"/>
      <c r="O252" s="228"/>
      <c r="T252" s="228"/>
      <c r="U252" s="228"/>
      <c r="V252" s="228"/>
      <c r="AA252" s="228"/>
      <c r="AB252" s="228"/>
      <c r="AC252" s="228"/>
      <c r="AH252" s="228"/>
      <c r="AI252" s="228"/>
      <c r="AJ252" s="228"/>
    </row>
    <row r="253" spans="6:36" ht="13.5" customHeight="1">
      <c r="F253" s="228"/>
      <c r="G253" s="228"/>
      <c r="H253" s="228"/>
      <c r="M253" s="228"/>
      <c r="N253" s="228"/>
      <c r="O253" s="228"/>
      <c r="T253" s="228"/>
      <c r="U253" s="228"/>
      <c r="V253" s="228"/>
      <c r="AA253" s="228"/>
      <c r="AB253" s="228"/>
      <c r="AC253" s="228"/>
      <c r="AH253" s="228"/>
      <c r="AI253" s="228"/>
      <c r="AJ253" s="228"/>
    </row>
    <row r="254" spans="6:36" ht="13.5" customHeight="1">
      <c r="F254" s="228"/>
      <c r="G254" s="228"/>
      <c r="H254" s="228"/>
      <c r="M254" s="228"/>
      <c r="N254" s="228"/>
      <c r="O254" s="228"/>
      <c r="T254" s="228"/>
      <c r="U254" s="228"/>
      <c r="V254" s="228"/>
      <c r="AA254" s="228"/>
      <c r="AB254" s="228"/>
      <c r="AC254" s="228"/>
      <c r="AH254" s="228"/>
      <c r="AI254" s="228"/>
      <c r="AJ254" s="228"/>
    </row>
    <row r="255" spans="6:36" ht="13.5" customHeight="1">
      <c r="F255" s="228"/>
      <c r="G255" s="228"/>
      <c r="H255" s="228"/>
      <c r="M255" s="228"/>
      <c r="N255" s="228"/>
      <c r="O255" s="228"/>
      <c r="T255" s="228"/>
      <c r="U255" s="228"/>
      <c r="V255" s="228"/>
      <c r="AA255" s="228"/>
      <c r="AB255" s="228"/>
      <c r="AC255" s="228"/>
      <c r="AH255" s="228"/>
      <c r="AI255" s="228"/>
      <c r="AJ255" s="228"/>
    </row>
    <row r="256" spans="6:36" ht="13.5" customHeight="1">
      <c r="F256" s="228"/>
      <c r="G256" s="228"/>
      <c r="H256" s="228"/>
      <c r="M256" s="228"/>
      <c r="N256" s="228"/>
      <c r="O256" s="228"/>
      <c r="T256" s="228"/>
      <c r="U256" s="228"/>
      <c r="V256" s="228"/>
      <c r="AA256" s="228"/>
      <c r="AB256" s="228"/>
      <c r="AC256" s="228"/>
      <c r="AH256" s="228"/>
      <c r="AI256" s="228"/>
      <c r="AJ256" s="228"/>
    </row>
    <row r="257" spans="6:36" ht="13.5" customHeight="1">
      <c r="F257" s="228"/>
      <c r="G257" s="228"/>
      <c r="H257" s="228"/>
      <c r="M257" s="228"/>
      <c r="N257" s="228"/>
      <c r="O257" s="228"/>
      <c r="T257" s="228"/>
      <c r="U257" s="228"/>
      <c r="V257" s="228"/>
      <c r="AA257" s="228"/>
      <c r="AB257" s="228"/>
      <c r="AC257" s="228"/>
      <c r="AH257" s="228"/>
      <c r="AI257" s="228"/>
      <c r="AJ257" s="228"/>
    </row>
    <row r="258" spans="6:36" ht="13.5" customHeight="1">
      <c r="F258" s="228"/>
      <c r="G258" s="228"/>
      <c r="H258" s="228"/>
      <c r="M258" s="228"/>
      <c r="N258" s="228"/>
      <c r="O258" s="228"/>
      <c r="T258" s="228"/>
      <c r="U258" s="228"/>
      <c r="V258" s="228"/>
      <c r="AA258" s="228"/>
      <c r="AB258" s="228"/>
      <c r="AC258" s="228"/>
      <c r="AH258" s="228"/>
      <c r="AI258" s="228"/>
      <c r="AJ258" s="228"/>
    </row>
    <row r="259" spans="6:36" ht="13.5" customHeight="1">
      <c r="F259" s="228"/>
      <c r="G259" s="228"/>
      <c r="H259" s="228"/>
      <c r="M259" s="228"/>
      <c r="N259" s="228"/>
      <c r="O259" s="228"/>
      <c r="T259" s="228"/>
      <c r="U259" s="228"/>
      <c r="V259" s="228"/>
      <c r="AA259" s="228"/>
      <c r="AB259" s="228"/>
      <c r="AC259" s="228"/>
      <c r="AH259" s="228"/>
      <c r="AI259" s="228"/>
      <c r="AJ259" s="228"/>
    </row>
    <row r="260" spans="6:36" ht="13.5" customHeight="1">
      <c r="F260" s="228"/>
      <c r="G260" s="228"/>
      <c r="H260" s="228"/>
      <c r="M260" s="228"/>
      <c r="N260" s="228"/>
      <c r="O260" s="228"/>
      <c r="T260" s="228"/>
      <c r="U260" s="228"/>
      <c r="V260" s="228"/>
      <c r="AA260" s="228"/>
      <c r="AB260" s="228"/>
      <c r="AC260" s="228"/>
      <c r="AH260" s="228"/>
      <c r="AI260" s="228"/>
      <c r="AJ260" s="228"/>
    </row>
    <row r="261" spans="6:36" ht="13.5" customHeight="1">
      <c r="F261" s="228"/>
      <c r="G261" s="228"/>
      <c r="H261" s="228"/>
      <c r="M261" s="228"/>
      <c r="N261" s="228"/>
      <c r="O261" s="228"/>
      <c r="T261" s="228"/>
      <c r="U261" s="228"/>
      <c r="V261" s="228"/>
      <c r="AA261" s="228"/>
      <c r="AB261" s="228"/>
      <c r="AC261" s="228"/>
      <c r="AH261" s="228"/>
      <c r="AI261" s="228"/>
      <c r="AJ261" s="228"/>
    </row>
    <row r="262" spans="6:36" ht="13.5" customHeight="1">
      <c r="F262" s="228"/>
      <c r="G262" s="228"/>
      <c r="H262" s="228"/>
      <c r="M262" s="228"/>
      <c r="N262" s="228"/>
      <c r="O262" s="228"/>
      <c r="T262" s="228"/>
      <c r="U262" s="228"/>
      <c r="V262" s="228"/>
      <c r="AA262" s="228"/>
      <c r="AB262" s="228"/>
      <c r="AC262" s="228"/>
      <c r="AH262" s="228"/>
      <c r="AI262" s="228"/>
      <c r="AJ262" s="228"/>
    </row>
    <row r="263" spans="6:36" ht="13.5" customHeight="1">
      <c r="F263" s="228"/>
      <c r="G263" s="228"/>
      <c r="H263" s="228"/>
      <c r="M263" s="228"/>
      <c r="N263" s="228"/>
      <c r="O263" s="228"/>
      <c r="T263" s="228"/>
      <c r="U263" s="228"/>
      <c r="V263" s="228"/>
      <c r="AA263" s="228"/>
      <c r="AB263" s="228"/>
      <c r="AC263" s="228"/>
      <c r="AH263" s="228"/>
      <c r="AI263" s="228"/>
      <c r="AJ263" s="228"/>
    </row>
    <row r="264" spans="6:36" ht="13.5" customHeight="1">
      <c r="F264" s="228"/>
      <c r="G264" s="228"/>
      <c r="H264" s="228"/>
      <c r="M264" s="228"/>
      <c r="N264" s="228"/>
      <c r="O264" s="228"/>
      <c r="T264" s="228"/>
      <c r="U264" s="228"/>
      <c r="V264" s="228"/>
      <c r="AA264" s="228"/>
      <c r="AB264" s="228"/>
      <c r="AC264" s="228"/>
      <c r="AH264" s="228"/>
      <c r="AI264" s="228"/>
      <c r="AJ264" s="228"/>
    </row>
    <row r="265" spans="6:36" ht="13.5" customHeight="1">
      <c r="F265" s="228"/>
      <c r="G265" s="228"/>
      <c r="H265" s="228"/>
      <c r="M265" s="228"/>
      <c r="N265" s="228"/>
      <c r="O265" s="228"/>
      <c r="T265" s="228"/>
      <c r="U265" s="228"/>
      <c r="V265" s="228"/>
      <c r="AA265" s="228"/>
      <c r="AB265" s="228"/>
      <c r="AC265" s="228"/>
      <c r="AH265" s="228"/>
      <c r="AI265" s="228"/>
      <c r="AJ265" s="228"/>
    </row>
    <row r="266" spans="6:36" ht="13.5" customHeight="1">
      <c r="F266" s="228"/>
      <c r="G266" s="228"/>
      <c r="H266" s="228"/>
      <c r="M266" s="228"/>
      <c r="N266" s="228"/>
      <c r="O266" s="228"/>
      <c r="T266" s="228"/>
      <c r="U266" s="228"/>
      <c r="V266" s="228"/>
      <c r="AA266" s="228"/>
      <c r="AB266" s="228"/>
      <c r="AC266" s="228"/>
      <c r="AH266" s="228"/>
      <c r="AI266" s="228"/>
      <c r="AJ266" s="228"/>
    </row>
    <row r="267" spans="6:36" ht="13.5" customHeight="1">
      <c r="F267" s="228"/>
      <c r="G267" s="228"/>
      <c r="H267" s="228"/>
      <c r="M267" s="228"/>
      <c r="N267" s="228"/>
      <c r="O267" s="228"/>
      <c r="T267" s="228"/>
      <c r="U267" s="228"/>
      <c r="V267" s="228"/>
      <c r="AA267" s="228"/>
      <c r="AB267" s="228"/>
      <c r="AC267" s="228"/>
      <c r="AH267" s="228"/>
      <c r="AI267" s="228"/>
      <c r="AJ267" s="228"/>
    </row>
    <row r="268" spans="6:36" ht="13.5" customHeight="1">
      <c r="F268" s="228"/>
      <c r="G268" s="228"/>
      <c r="H268" s="228"/>
      <c r="M268" s="228"/>
      <c r="N268" s="228"/>
      <c r="O268" s="228"/>
      <c r="T268" s="228"/>
      <c r="U268" s="228"/>
      <c r="V268" s="228"/>
      <c r="AA268" s="228"/>
      <c r="AB268" s="228"/>
      <c r="AC268" s="228"/>
      <c r="AH268" s="228"/>
      <c r="AI268" s="228"/>
      <c r="AJ268" s="228"/>
    </row>
    <row r="269" spans="6:36" ht="13.5" customHeight="1">
      <c r="F269" s="228"/>
      <c r="G269" s="228"/>
      <c r="H269" s="228"/>
      <c r="M269" s="228"/>
      <c r="N269" s="228"/>
      <c r="O269" s="228"/>
      <c r="T269" s="228"/>
      <c r="U269" s="228"/>
      <c r="V269" s="228"/>
      <c r="AA269" s="228"/>
      <c r="AB269" s="228"/>
      <c r="AC269" s="228"/>
      <c r="AH269" s="228"/>
      <c r="AI269" s="228"/>
      <c r="AJ269" s="228"/>
    </row>
    <row r="270" spans="6:36" ht="13.5" customHeight="1">
      <c r="F270" s="228"/>
      <c r="G270" s="228"/>
      <c r="H270" s="228"/>
      <c r="M270" s="228"/>
      <c r="N270" s="228"/>
      <c r="O270" s="228"/>
      <c r="T270" s="228"/>
      <c r="U270" s="228"/>
      <c r="V270" s="228"/>
      <c r="AA270" s="228"/>
      <c r="AB270" s="228"/>
      <c r="AC270" s="228"/>
      <c r="AH270" s="228"/>
      <c r="AI270" s="228"/>
      <c r="AJ270" s="228"/>
    </row>
    <row r="271" spans="6:36" ht="13.5" customHeight="1">
      <c r="F271" s="228"/>
      <c r="G271" s="228"/>
      <c r="H271" s="228"/>
      <c r="M271" s="228"/>
      <c r="N271" s="228"/>
      <c r="O271" s="228"/>
      <c r="T271" s="228"/>
      <c r="U271" s="228"/>
      <c r="V271" s="228"/>
      <c r="AA271" s="228"/>
      <c r="AB271" s="228"/>
      <c r="AC271" s="228"/>
      <c r="AH271" s="228"/>
      <c r="AI271" s="228"/>
      <c r="AJ271" s="228"/>
    </row>
    <row r="272" spans="6:36" ht="13.5" customHeight="1">
      <c r="F272" s="228"/>
      <c r="G272" s="228"/>
      <c r="H272" s="228"/>
      <c r="M272" s="228"/>
      <c r="N272" s="228"/>
      <c r="O272" s="228"/>
      <c r="T272" s="228"/>
      <c r="U272" s="228"/>
      <c r="V272" s="228"/>
      <c r="AA272" s="228"/>
      <c r="AB272" s="228"/>
      <c r="AC272" s="228"/>
      <c r="AH272" s="228"/>
      <c r="AI272" s="228"/>
      <c r="AJ272" s="228"/>
    </row>
    <row r="273" spans="6:36" ht="13.5" customHeight="1">
      <c r="F273" s="228"/>
      <c r="G273" s="228"/>
      <c r="H273" s="228"/>
      <c r="M273" s="228"/>
      <c r="N273" s="228"/>
      <c r="O273" s="228"/>
      <c r="T273" s="228"/>
      <c r="U273" s="228"/>
      <c r="V273" s="228"/>
      <c r="AA273" s="228"/>
      <c r="AB273" s="228"/>
      <c r="AC273" s="228"/>
      <c r="AH273" s="228"/>
      <c r="AI273" s="228"/>
      <c r="AJ273" s="228"/>
    </row>
    <row r="274" spans="6:36" ht="13.5" customHeight="1">
      <c r="F274" s="228"/>
      <c r="G274" s="228"/>
      <c r="H274" s="228"/>
      <c r="M274" s="228"/>
      <c r="N274" s="228"/>
      <c r="O274" s="228"/>
      <c r="T274" s="228"/>
      <c r="U274" s="228"/>
      <c r="V274" s="228"/>
      <c r="AA274" s="228"/>
      <c r="AB274" s="228"/>
      <c r="AC274" s="228"/>
      <c r="AH274" s="228"/>
      <c r="AI274" s="228"/>
      <c r="AJ274" s="228"/>
    </row>
    <row r="275" spans="6:36" ht="13.5" customHeight="1">
      <c r="F275" s="228"/>
      <c r="G275" s="228"/>
      <c r="H275" s="228"/>
      <c r="M275" s="228"/>
      <c r="N275" s="228"/>
      <c r="O275" s="228"/>
      <c r="T275" s="228"/>
      <c r="U275" s="228"/>
      <c r="V275" s="228"/>
      <c r="AA275" s="228"/>
      <c r="AB275" s="228"/>
      <c r="AC275" s="228"/>
      <c r="AH275" s="228"/>
      <c r="AI275" s="228"/>
      <c r="AJ275" s="228"/>
    </row>
    <row r="276" spans="6:36" ht="13.5" customHeight="1">
      <c r="F276" s="228"/>
      <c r="G276" s="228"/>
      <c r="H276" s="228"/>
      <c r="M276" s="228"/>
      <c r="N276" s="228"/>
      <c r="O276" s="228"/>
      <c r="T276" s="228"/>
      <c r="U276" s="228"/>
      <c r="V276" s="228"/>
      <c r="AA276" s="228"/>
      <c r="AB276" s="228"/>
      <c r="AC276" s="228"/>
      <c r="AH276" s="228"/>
      <c r="AI276" s="228"/>
      <c r="AJ276" s="228"/>
    </row>
    <row r="277" spans="6:36" ht="13.5" customHeight="1">
      <c r="F277" s="228"/>
      <c r="G277" s="228"/>
      <c r="H277" s="228"/>
      <c r="M277" s="228"/>
      <c r="N277" s="228"/>
      <c r="O277" s="228"/>
      <c r="T277" s="228"/>
      <c r="U277" s="228"/>
      <c r="V277" s="228"/>
      <c r="AA277" s="228"/>
      <c r="AB277" s="228"/>
      <c r="AC277" s="228"/>
      <c r="AH277" s="228"/>
      <c r="AI277" s="228"/>
      <c r="AJ277" s="228"/>
    </row>
    <row r="278" spans="6:36" ht="13.5" customHeight="1">
      <c r="F278" s="228"/>
      <c r="G278" s="228"/>
      <c r="H278" s="228"/>
      <c r="M278" s="228"/>
      <c r="N278" s="228"/>
      <c r="O278" s="228"/>
      <c r="T278" s="228"/>
      <c r="U278" s="228"/>
      <c r="V278" s="228"/>
      <c r="AA278" s="228"/>
      <c r="AB278" s="228"/>
      <c r="AC278" s="228"/>
      <c r="AH278" s="228"/>
      <c r="AI278" s="228"/>
      <c r="AJ278" s="228"/>
    </row>
    <row r="279" spans="6:36" ht="13.5" customHeight="1">
      <c r="F279" s="228"/>
      <c r="G279" s="228"/>
      <c r="H279" s="228"/>
      <c r="M279" s="228"/>
      <c r="N279" s="228"/>
      <c r="O279" s="228"/>
      <c r="T279" s="228"/>
      <c r="U279" s="228"/>
      <c r="V279" s="228"/>
      <c r="AA279" s="228"/>
      <c r="AB279" s="228"/>
      <c r="AC279" s="228"/>
      <c r="AH279" s="228"/>
      <c r="AI279" s="228"/>
      <c r="AJ279" s="228"/>
    </row>
    <row r="280" spans="6:36" ht="13.5" customHeight="1">
      <c r="F280" s="228"/>
      <c r="G280" s="228"/>
      <c r="H280" s="228"/>
      <c r="M280" s="228"/>
      <c r="N280" s="228"/>
      <c r="O280" s="228"/>
      <c r="T280" s="228"/>
      <c r="U280" s="228"/>
      <c r="V280" s="228"/>
      <c r="AA280" s="228"/>
      <c r="AB280" s="228"/>
      <c r="AC280" s="228"/>
      <c r="AH280" s="228"/>
      <c r="AI280" s="228"/>
      <c r="AJ280" s="228"/>
    </row>
    <row r="281" spans="6:36" ht="13.5" customHeight="1">
      <c r="F281" s="228"/>
      <c r="G281" s="228"/>
      <c r="H281" s="228"/>
      <c r="M281" s="228"/>
      <c r="N281" s="228"/>
      <c r="O281" s="228"/>
      <c r="T281" s="228"/>
      <c r="U281" s="228"/>
      <c r="V281" s="228"/>
      <c r="AA281" s="228"/>
      <c r="AB281" s="228"/>
      <c r="AC281" s="228"/>
      <c r="AH281" s="228"/>
      <c r="AI281" s="228"/>
      <c r="AJ281" s="228"/>
    </row>
    <row r="282" spans="6:36" ht="13.5" customHeight="1">
      <c r="F282" s="228"/>
      <c r="G282" s="228"/>
      <c r="H282" s="228"/>
      <c r="M282" s="228"/>
      <c r="N282" s="228"/>
      <c r="O282" s="228"/>
      <c r="T282" s="228"/>
      <c r="U282" s="228"/>
      <c r="V282" s="228"/>
      <c r="AA282" s="228"/>
      <c r="AB282" s="228"/>
      <c r="AC282" s="228"/>
      <c r="AH282" s="228"/>
      <c r="AI282" s="228"/>
      <c r="AJ282" s="228"/>
    </row>
    <row r="283" spans="6:36" ht="13.5" customHeight="1">
      <c r="F283" s="228"/>
      <c r="G283" s="228"/>
      <c r="H283" s="228"/>
      <c r="M283" s="228"/>
      <c r="N283" s="228"/>
      <c r="O283" s="228"/>
      <c r="T283" s="228"/>
      <c r="U283" s="228"/>
      <c r="V283" s="228"/>
      <c r="AA283" s="228"/>
      <c r="AB283" s="228"/>
      <c r="AC283" s="228"/>
      <c r="AH283" s="228"/>
      <c r="AI283" s="228"/>
      <c r="AJ283" s="228"/>
    </row>
    <row r="284" spans="6:36" ht="13.5" customHeight="1">
      <c r="F284" s="228"/>
      <c r="G284" s="228"/>
      <c r="H284" s="228"/>
      <c r="M284" s="228"/>
      <c r="N284" s="228"/>
      <c r="O284" s="228"/>
      <c r="T284" s="228"/>
      <c r="U284" s="228"/>
      <c r="V284" s="228"/>
      <c r="AA284" s="228"/>
      <c r="AB284" s="228"/>
      <c r="AC284" s="228"/>
      <c r="AH284" s="228"/>
      <c r="AI284" s="228"/>
      <c r="AJ284" s="228"/>
    </row>
    <row r="285" spans="6:36" ht="13.5" customHeight="1">
      <c r="F285" s="228"/>
      <c r="G285" s="228"/>
      <c r="H285" s="228"/>
      <c r="M285" s="228"/>
      <c r="N285" s="228"/>
      <c r="O285" s="228"/>
      <c r="T285" s="228"/>
      <c r="U285" s="228"/>
      <c r="V285" s="228"/>
      <c r="AA285" s="228"/>
      <c r="AB285" s="228"/>
      <c r="AC285" s="228"/>
      <c r="AH285" s="228"/>
      <c r="AI285" s="228"/>
      <c r="AJ285" s="228"/>
    </row>
    <row r="286" spans="6:36" ht="13.5" customHeight="1">
      <c r="F286" s="228"/>
      <c r="G286" s="228"/>
      <c r="H286" s="228"/>
      <c r="M286" s="228"/>
      <c r="N286" s="228"/>
      <c r="O286" s="228"/>
      <c r="T286" s="228"/>
      <c r="U286" s="228"/>
      <c r="V286" s="228"/>
      <c r="AA286" s="228"/>
      <c r="AB286" s="228"/>
      <c r="AC286" s="228"/>
      <c r="AH286" s="228"/>
      <c r="AI286" s="228"/>
      <c r="AJ286" s="228"/>
    </row>
    <row r="287" spans="6:36" ht="13.5" customHeight="1">
      <c r="F287" s="228"/>
      <c r="G287" s="228"/>
      <c r="H287" s="228"/>
      <c r="M287" s="228"/>
      <c r="N287" s="228"/>
      <c r="O287" s="228"/>
      <c r="T287" s="228"/>
      <c r="U287" s="228"/>
      <c r="V287" s="228"/>
      <c r="AA287" s="228"/>
      <c r="AB287" s="228"/>
      <c r="AC287" s="228"/>
      <c r="AH287" s="228"/>
      <c r="AI287" s="228"/>
      <c r="AJ287" s="228"/>
    </row>
    <row r="288" spans="6:36" ht="13.5" customHeight="1">
      <c r="F288" s="228"/>
      <c r="G288" s="228"/>
      <c r="H288" s="228"/>
      <c r="M288" s="228"/>
      <c r="N288" s="228"/>
      <c r="O288" s="228"/>
      <c r="T288" s="228"/>
      <c r="U288" s="228"/>
      <c r="V288" s="228"/>
      <c r="AA288" s="228"/>
      <c r="AB288" s="228"/>
      <c r="AC288" s="228"/>
      <c r="AH288" s="228"/>
      <c r="AI288" s="228"/>
      <c r="AJ288" s="228"/>
    </row>
    <row r="289" spans="6:36" ht="13.5" customHeight="1">
      <c r="F289" s="228"/>
      <c r="G289" s="228"/>
      <c r="H289" s="228"/>
      <c r="M289" s="228"/>
      <c r="N289" s="228"/>
      <c r="O289" s="228"/>
      <c r="T289" s="228"/>
      <c r="U289" s="228"/>
      <c r="V289" s="228"/>
      <c r="AA289" s="228"/>
      <c r="AB289" s="228"/>
      <c r="AC289" s="228"/>
      <c r="AH289" s="228"/>
      <c r="AI289" s="228"/>
      <c r="AJ289" s="228"/>
    </row>
    <row r="290" spans="6:36" ht="13.5" customHeight="1">
      <c r="F290" s="228"/>
      <c r="G290" s="228"/>
      <c r="H290" s="228"/>
      <c r="M290" s="228"/>
      <c r="N290" s="228"/>
      <c r="O290" s="228"/>
      <c r="T290" s="228"/>
      <c r="U290" s="228"/>
      <c r="V290" s="228"/>
      <c r="AA290" s="228"/>
      <c r="AB290" s="228"/>
      <c r="AC290" s="228"/>
      <c r="AH290" s="228"/>
      <c r="AI290" s="228"/>
      <c r="AJ290" s="228"/>
    </row>
    <row r="291" spans="6:36" ht="13.5" customHeight="1">
      <c r="F291" s="228"/>
      <c r="G291" s="228"/>
      <c r="H291" s="228"/>
      <c r="M291" s="228"/>
      <c r="N291" s="228"/>
      <c r="O291" s="228"/>
      <c r="T291" s="228"/>
      <c r="U291" s="228"/>
      <c r="V291" s="228"/>
      <c r="AA291" s="228"/>
      <c r="AB291" s="228"/>
      <c r="AC291" s="228"/>
      <c r="AH291" s="228"/>
      <c r="AI291" s="228"/>
      <c r="AJ291" s="228"/>
    </row>
    <row r="292" spans="6:36" ht="13.5" customHeight="1">
      <c r="F292" s="228"/>
      <c r="G292" s="228"/>
      <c r="H292" s="228"/>
      <c r="M292" s="228"/>
      <c r="N292" s="228"/>
      <c r="O292" s="228"/>
      <c r="T292" s="228"/>
      <c r="U292" s="228"/>
      <c r="V292" s="228"/>
      <c r="AA292" s="228"/>
      <c r="AB292" s="228"/>
      <c r="AC292" s="228"/>
      <c r="AH292" s="228"/>
      <c r="AI292" s="228"/>
      <c r="AJ292" s="228"/>
    </row>
    <row r="293" spans="6:36" ht="13.5" customHeight="1">
      <c r="F293" s="228"/>
      <c r="G293" s="228"/>
      <c r="H293" s="228"/>
      <c r="M293" s="228"/>
      <c r="N293" s="228"/>
      <c r="O293" s="228"/>
      <c r="T293" s="228"/>
      <c r="U293" s="228"/>
      <c r="V293" s="228"/>
      <c r="AA293" s="228"/>
      <c r="AB293" s="228"/>
      <c r="AC293" s="228"/>
      <c r="AH293" s="228"/>
      <c r="AI293" s="228"/>
      <c r="AJ293" s="228"/>
    </row>
    <row r="294" spans="6:36" ht="13.5" customHeight="1">
      <c r="F294" s="228"/>
      <c r="G294" s="228"/>
      <c r="H294" s="228"/>
      <c r="M294" s="228"/>
      <c r="N294" s="228"/>
      <c r="O294" s="228"/>
      <c r="T294" s="228"/>
      <c r="U294" s="228"/>
      <c r="V294" s="228"/>
      <c r="AA294" s="228"/>
      <c r="AB294" s="228"/>
      <c r="AC294" s="228"/>
      <c r="AH294" s="228"/>
      <c r="AI294" s="228"/>
      <c r="AJ294" s="228"/>
    </row>
    <row r="295" spans="6:36" ht="13.5" customHeight="1">
      <c r="F295" s="228"/>
      <c r="G295" s="228"/>
      <c r="H295" s="228"/>
      <c r="M295" s="228"/>
      <c r="N295" s="228"/>
      <c r="O295" s="228"/>
      <c r="T295" s="228"/>
      <c r="U295" s="228"/>
      <c r="V295" s="228"/>
      <c r="AA295" s="228"/>
      <c r="AB295" s="228"/>
      <c r="AC295" s="228"/>
      <c r="AH295" s="228"/>
      <c r="AI295" s="228"/>
      <c r="AJ295" s="228"/>
    </row>
    <row r="296" spans="6:36" ht="13.5" customHeight="1">
      <c r="F296" s="228"/>
      <c r="G296" s="228"/>
      <c r="H296" s="228"/>
      <c r="M296" s="228"/>
      <c r="N296" s="228"/>
      <c r="O296" s="228"/>
      <c r="T296" s="228"/>
      <c r="U296" s="228"/>
      <c r="V296" s="228"/>
      <c r="AA296" s="228"/>
      <c r="AB296" s="228"/>
      <c r="AC296" s="228"/>
      <c r="AH296" s="228"/>
      <c r="AI296" s="228"/>
      <c r="AJ296" s="228"/>
    </row>
    <row r="297" spans="6:36" ht="13.5" customHeight="1">
      <c r="F297" s="228"/>
      <c r="G297" s="228"/>
      <c r="H297" s="228"/>
      <c r="M297" s="228"/>
      <c r="N297" s="228"/>
      <c r="O297" s="228"/>
      <c r="T297" s="228"/>
      <c r="U297" s="228"/>
      <c r="V297" s="228"/>
      <c r="AA297" s="228"/>
      <c r="AB297" s="228"/>
      <c r="AC297" s="228"/>
      <c r="AH297" s="228"/>
      <c r="AI297" s="228"/>
      <c r="AJ297" s="228"/>
    </row>
    <row r="298" spans="6:36" ht="13.5" customHeight="1">
      <c r="F298" s="228"/>
      <c r="G298" s="228"/>
      <c r="H298" s="228"/>
      <c r="M298" s="228"/>
      <c r="N298" s="228"/>
      <c r="O298" s="228"/>
      <c r="T298" s="228"/>
      <c r="U298" s="228"/>
      <c r="V298" s="228"/>
      <c r="AA298" s="228"/>
      <c r="AB298" s="228"/>
      <c r="AC298" s="228"/>
      <c r="AH298" s="228"/>
      <c r="AI298" s="228"/>
      <c r="AJ298" s="228"/>
    </row>
    <row r="299" spans="6:36" ht="13.5" customHeight="1">
      <c r="F299" s="228"/>
      <c r="G299" s="228"/>
      <c r="H299" s="228"/>
      <c r="M299" s="228"/>
      <c r="N299" s="228"/>
      <c r="O299" s="228"/>
      <c r="T299" s="228"/>
      <c r="U299" s="228"/>
      <c r="V299" s="228"/>
      <c r="AA299" s="228"/>
      <c r="AB299" s="228"/>
      <c r="AC299" s="228"/>
      <c r="AH299" s="228"/>
      <c r="AI299" s="228"/>
      <c r="AJ299" s="228"/>
    </row>
    <row r="300" spans="6:36" ht="13.5" customHeight="1">
      <c r="F300" s="228"/>
      <c r="G300" s="228"/>
      <c r="H300" s="228"/>
      <c r="M300" s="228"/>
      <c r="N300" s="228"/>
      <c r="O300" s="228"/>
      <c r="T300" s="228"/>
      <c r="U300" s="228"/>
      <c r="V300" s="228"/>
      <c r="AA300" s="228"/>
      <c r="AB300" s="228"/>
      <c r="AC300" s="228"/>
      <c r="AH300" s="228"/>
      <c r="AI300" s="228"/>
      <c r="AJ300" s="228"/>
    </row>
    <row r="301" spans="6:36" ht="13.5" customHeight="1">
      <c r="F301" s="228"/>
      <c r="G301" s="228"/>
      <c r="H301" s="228"/>
      <c r="M301" s="228"/>
      <c r="N301" s="228"/>
      <c r="O301" s="228"/>
      <c r="T301" s="228"/>
      <c r="U301" s="228"/>
      <c r="V301" s="228"/>
      <c r="AA301" s="228"/>
      <c r="AB301" s="228"/>
      <c r="AC301" s="228"/>
      <c r="AH301" s="228"/>
      <c r="AI301" s="228"/>
      <c r="AJ301" s="228"/>
    </row>
    <row r="302" spans="6:36" ht="13.5" customHeight="1">
      <c r="F302" s="228"/>
      <c r="G302" s="228"/>
      <c r="H302" s="228"/>
      <c r="M302" s="228"/>
      <c r="N302" s="228"/>
      <c r="O302" s="228"/>
      <c r="T302" s="228"/>
      <c r="U302" s="228"/>
      <c r="V302" s="228"/>
      <c r="AA302" s="228"/>
      <c r="AB302" s="228"/>
      <c r="AC302" s="228"/>
      <c r="AH302" s="228"/>
      <c r="AI302" s="228"/>
      <c r="AJ302" s="228"/>
    </row>
    <row r="303" spans="6:36" ht="13.5" customHeight="1">
      <c r="F303" s="228"/>
      <c r="G303" s="228"/>
      <c r="H303" s="228"/>
      <c r="M303" s="228"/>
      <c r="N303" s="228"/>
      <c r="O303" s="228"/>
      <c r="T303" s="228"/>
      <c r="U303" s="228"/>
      <c r="V303" s="228"/>
      <c r="AA303" s="228"/>
      <c r="AB303" s="228"/>
      <c r="AC303" s="228"/>
      <c r="AH303" s="228"/>
      <c r="AI303" s="228"/>
      <c r="AJ303" s="228"/>
    </row>
    <row r="304" spans="6:36" ht="13.5" customHeight="1">
      <c r="F304" s="228"/>
      <c r="G304" s="228"/>
      <c r="H304" s="228"/>
      <c r="M304" s="228"/>
      <c r="N304" s="228"/>
      <c r="O304" s="228"/>
      <c r="T304" s="228"/>
      <c r="U304" s="228"/>
      <c r="V304" s="228"/>
      <c r="AA304" s="228"/>
      <c r="AB304" s="228"/>
      <c r="AC304" s="228"/>
      <c r="AH304" s="228"/>
      <c r="AI304" s="228"/>
      <c r="AJ304" s="228"/>
    </row>
    <row r="305" spans="6:36" ht="13.5" customHeight="1">
      <c r="F305" s="228"/>
      <c r="G305" s="228"/>
      <c r="H305" s="228"/>
      <c r="M305" s="228"/>
      <c r="N305" s="228"/>
      <c r="O305" s="228"/>
      <c r="T305" s="228"/>
      <c r="U305" s="228"/>
      <c r="V305" s="228"/>
      <c r="AA305" s="228"/>
      <c r="AB305" s="228"/>
      <c r="AC305" s="228"/>
      <c r="AH305" s="228"/>
      <c r="AI305" s="228"/>
      <c r="AJ305" s="228"/>
    </row>
    <row r="306" spans="6:36" ht="13.5" customHeight="1">
      <c r="F306" s="228"/>
      <c r="G306" s="228"/>
      <c r="H306" s="228"/>
      <c r="M306" s="228"/>
      <c r="N306" s="228"/>
      <c r="O306" s="228"/>
      <c r="T306" s="228"/>
      <c r="U306" s="228"/>
      <c r="V306" s="228"/>
      <c r="AA306" s="228"/>
      <c r="AB306" s="228"/>
      <c r="AC306" s="228"/>
      <c r="AH306" s="228"/>
      <c r="AI306" s="228"/>
      <c r="AJ306" s="228"/>
    </row>
    <row r="307" spans="6:36" ht="13.5" customHeight="1">
      <c r="F307" s="228"/>
      <c r="G307" s="228"/>
      <c r="H307" s="228"/>
      <c r="M307" s="228"/>
      <c r="N307" s="228"/>
      <c r="O307" s="228"/>
      <c r="T307" s="228"/>
      <c r="U307" s="228"/>
      <c r="V307" s="228"/>
      <c r="AA307" s="228"/>
      <c r="AB307" s="228"/>
      <c r="AC307" s="228"/>
      <c r="AH307" s="228"/>
      <c r="AI307" s="228"/>
      <c r="AJ307" s="228"/>
    </row>
    <row r="308" spans="6:36" ht="13.5" customHeight="1">
      <c r="F308" s="228"/>
      <c r="G308" s="228"/>
      <c r="H308" s="228"/>
      <c r="M308" s="228"/>
      <c r="N308" s="228"/>
      <c r="O308" s="228"/>
      <c r="T308" s="228"/>
      <c r="U308" s="228"/>
      <c r="V308" s="228"/>
      <c r="AA308" s="228"/>
      <c r="AB308" s="228"/>
      <c r="AC308" s="228"/>
      <c r="AH308" s="228"/>
      <c r="AI308" s="228"/>
      <c r="AJ308" s="228"/>
    </row>
    <row r="309" spans="6:36" ht="13.5" customHeight="1">
      <c r="F309" s="228"/>
      <c r="G309" s="228"/>
      <c r="H309" s="228"/>
      <c r="M309" s="228"/>
      <c r="N309" s="228"/>
      <c r="O309" s="228"/>
      <c r="T309" s="228"/>
      <c r="U309" s="228"/>
      <c r="V309" s="228"/>
      <c r="AA309" s="228"/>
      <c r="AB309" s="228"/>
      <c r="AC309" s="228"/>
      <c r="AH309" s="228"/>
      <c r="AI309" s="228"/>
      <c r="AJ309" s="228"/>
    </row>
    <row r="310" spans="6:36" ht="13.5" customHeight="1">
      <c r="F310" s="228"/>
      <c r="G310" s="228"/>
      <c r="H310" s="228"/>
      <c r="M310" s="228"/>
      <c r="N310" s="228"/>
      <c r="O310" s="228"/>
      <c r="T310" s="228"/>
      <c r="U310" s="228"/>
      <c r="V310" s="228"/>
      <c r="AA310" s="228"/>
      <c r="AB310" s="228"/>
      <c r="AC310" s="228"/>
      <c r="AH310" s="228"/>
      <c r="AI310" s="228"/>
      <c r="AJ310" s="228"/>
    </row>
    <row r="311" spans="6:36" ht="13.5" customHeight="1">
      <c r="F311" s="228"/>
      <c r="G311" s="228"/>
      <c r="H311" s="228"/>
      <c r="M311" s="228"/>
      <c r="N311" s="228"/>
      <c r="O311" s="228"/>
      <c r="T311" s="228"/>
      <c r="U311" s="228"/>
      <c r="V311" s="228"/>
      <c r="AA311" s="228"/>
      <c r="AB311" s="228"/>
      <c r="AC311" s="228"/>
      <c r="AH311" s="228"/>
      <c r="AI311" s="228"/>
      <c r="AJ311" s="228"/>
    </row>
    <row r="312" spans="6:36" ht="13.5" customHeight="1">
      <c r="F312" s="228"/>
      <c r="G312" s="228"/>
      <c r="H312" s="228"/>
      <c r="M312" s="228"/>
      <c r="N312" s="228"/>
      <c r="O312" s="228"/>
      <c r="T312" s="228"/>
      <c r="U312" s="228"/>
      <c r="V312" s="228"/>
      <c r="AA312" s="228"/>
      <c r="AB312" s="228"/>
      <c r="AC312" s="228"/>
      <c r="AH312" s="228"/>
      <c r="AI312" s="228"/>
      <c r="AJ312" s="228"/>
    </row>
    <row r="313" spans="6:36" ht="13.5" customHeight="1">
      <c r="F313" s="228"/>
      <c r="G313" s="228"/>
      <c r="H313" s="228"/>
      <c r="M313" s="228"/>
      <c r="N313" s="228"/>
      <c r="O313" s="228"/>
      <c r="T313" s="228"/>
      <c r="U313" s="228"/>
      <c r="V313" s="228"/>
      <c r="AA313" s="228"/>
      <c r="AB313" s="228"/>
      <c r="AC313" s="228"/>
      <c r="AH313" s="228"/>
      <c r="AI313" s="228"/>
      <c r="AJ313" s="228"/>
    </row>
    <row r="314" spans="6:36" ht="13.5" customHeight="1">
      <c r="F314" s="228"/>
      <c r="G314" s="228"/>
      <c r="H314" s="228"/>
      <c r="M314" s="228"/>
      <c r="N314" s="228"/>
      <c r="O314" s="228"/>
      <c r="T314" s="228"/>
      <c r="U314" s="228"/>
      <c r="V314" s="228"/>
      <c r="AA314" s="228"/>
      <c r="AB314" s="228"/>
      <c r="AC314" s="228"/>
      <c r="AH314" s="228"/>
      <c r="AI314" s="228"/>
      <c r="AJ314" s="228"/>
    </row>
    <row r="315" spans="6:36" ht="13.5" customHeight="1">
      <c r="F315" s="228"/>
      <c r="G315" s="228"/>
      <c r="H315" s="228"/>
      <c r="M315" s="228"/>
      <c r="N315" s="228"/>
      <c r="O315" s="228"/>
      <c r="T315" s="228"/>
      <c r="U315" s="228"/>
      <c r="V315" s="228"/>
      <c r="AA315" s="228"/>
      <c r="AB315" s="228"/>
      <c r="AC315" s="228"/>
      <c r="AH315" s="228"/>
      <c r="AI315" s="228"/>
      <c r="AJ315" s="228"/>
    </row>
    <row r="316" spans="6:36" ht="13.5" customHeight="1">
      <c r="F316" s="228"/>
      <c r="G316" s="228"/>
      <c r="H316" s="228"/>
      <c r="M316" s="228"/>
      <c r="N316" s="228"/>
      <c r="O316" s="228"/>
      <c r="T316" s="228"/>
      <c r="U316" s="228"/>
      <c r="V316" s="228"/>
      <c r="AA316" s="228"/>
      <c r="AB316" s="228"/>
      <c r="AC316" s="228"/>
      <c r="AH316" s="228"/>
      <c r="AI316" s="228"/>
      <c r="AJ316" s="228"/>
    </row>
    <row r="317" spans="6:36" ht="13.5" customHeight="1">
      <c r="F317" s="228"/>
      <c r="G317" s="228"/>
      <c r="H317" s="228"/>
      <c r="M317" s="228"/>
      <c r="N317" s="228"/>
      <c r="O317" s="228"/>
      <c r="T317" s="228"/>
      <c r="U317" s="228"/>
      <c r="V317" s="228"/>
      <c r="AA317" s="228"/>
      <c r="AB317" s="228"/>
      <c r="AC317" s="228"/>
      <c r="AH317" s="228"/>
      <c r="AI317" s="228"/>
      <c r="AJ317" s="228"/>
    </row>
    <row r="318" spans="6:36" ht="13.5" customHeight="1">
      <c r="F318" s="228"/>
      <c r="G318" s="228"/>
      <c r="H318" s="228"/>
      <c r="M318" s="228"/>
      <c r="N318" s="228"/>
      <c r="O318" s="228"/>
      <c r="T318" s="228"/>
      <c r="U318" s="228"/>
      <c r="V318" s="228"/>
      <c r="AA318" s="228"/>
      <c r="AB318" s="228"/>
      <c r="AC318" s="228"/>
      <c r="AH318" s="228"/>
      <c r="AI318" s="228"/>
      <c r="AJ318" s="228"/>
    </row>
    <row r="319" spans="6:36" ht="13.5" customHeight="1">
      <c r="F319" s="228"/>
      <c r="G319" s="228"/>
      <c r="H319" s="228"/>
      <c r="M319" s="228"/>
      <c r="N319" s="228"/>
      <c r="O319" s="228"/>
      <c r="T319" s="228"/>
      <c r="U319" s="228"/>
      <c r="V319" s="228"/>
      <c r="AA319" s="228"/>
      <c r="AB319" s="228"/>
      <c r="AC319" s="228"/>
      <c r="AH319" s="228"/>
      <c r="AI319" s="228"/>
      <c r="AJ319" s="228"/>
    </row>
    <row r="320" spans="6:36" ht="13.5" customHeight="1">
      <c r="F320" s="228"/>
      <c r="G320" s="228"/>
      <c r="H320" s="228"/>
      <c r="M320" s="228"/>
      <c r="N320" s="228"/>
      <c r="O320" s="228"/>
      <c r="T320" s="228"/>
      <c r="U320" s="228"/>
      <c r="V320" s="228"/>
      <c r="AA320" s="228"/>
      <c r="AB320" s="228"/>
      <c r="AC320" s="228"/>
      <c r="AH320" s="228"/>
      <c r="AI320" s="228"/>
      <c r="AJ320" s="228"/>
    </row>
    <row r="321" spans="6:36" ht="13.5" customHeight="1">
      <c r="F321" s="228"/>
      <c r="G321" s="228"/>
      <c r="H321" s="228"/>
      <c r="M321" s="228"/>
      <c r="N321" s="228"/>
      <c r="O321" s="228"/>
      <c r="T321" s="228"/>
      <c r="U321" s="228"/>
      <c r="V321" s="228"/>
      <c r="AA321" s="228"/>
      <c r="AB321" s="228"/>
      <c r="AC321" s="228"/>
      <c r="AH321" s="228"/>
      <c r="AI321" s="228"/>
      <c r="AJ321" s="228"/>
    </row>
    <row r="322" spans="6:36" ht="13.5" customHeight="1">
      <c r="F322" s="228"/>
      <c r="G322" s="228"/>
      <c r="H322" s="228"/>
      <c r="M322" s="228"/>
      <c r="N322" s="228"/>
      <c r="O322" s="228"/>
      <c r="T322" s="228"/>
      <c r="U322" s="228"/>
      <c r="V322" s="228"/>
      <c r="AA322" s="228"/>
      <c r="AB322" s="228"/>
      <c r="AC322" s="228"/>
      <c r="AH322" s="228"/>
      <c r="AI322" s="228"/>
      <c r="AJ322" s="228"/>
    </row>
    <row r="323" spans="6:36" ht="13.5" customHeight="1">
      <c r="F323" s="228"/>
      <c r="G323" s="228"/>
      <c r="H323" s="228"/>
      <c r="M323" s="228"/>
      <c r="N323" s="228"/>
      <c r="O323" s="228"/>
      <c r="T323" s="228"/>
      <c r="U323" s="228"/>
      <c r="V323" s="228"/>
      <c r="AA323" s="228"/>
      <c r="AB323" s="228"/>
      <c r="AC323" s="228"/>
      <c r="AH323" s="228"/>
      <c r="AI323" s="228"/>
      <c r="AJ323" s="228"/>
    </row>
    <row r="324" spans="6:36" ht="13.5" customHeight="1">
      <c r="F324" s="228"/>
      <c r="G324" s="228"/>
      <c r="H324" s="228"/>
      <c r="M324" s="228"/>
      <c r="N324" s="228"/>
      <c r="O324" s="228"/>
      <c r="T324" s="228"/>
      <c r="U324" s="228"/>
      <c r="V324" s="228"/>
      <c r="AA324" s="228"/>
      <c r="AB324" s="228"/>
      <c r="AC324" s="228"/>
      <c r="AH324" s="228"/>
      <c r="AI324" s="228"/>
      <c r="AJ324" s="228"/>
    </row>
    <row r="325" spans="6:36" ht="13.5" customHeight="1">
      <c r="F325" s="228"/>
      <c r="G325" s="228"/>
      <c r="H325" s="228"/>
      <c r="M325" s="228"/>
      <c r="N325" s="228"/>
      <c r="O325" s="228"/>
      <c r="T325" s="228"/>
      <c r="U325" s="228"/>
      <c r="V325" s="228"/>
      <c r="AA325" s="228"/>
      <c r="AB325" s="228"/>
      <c r="AC325" s="228"/>
      <c r="AH325" s="228"/>
      <c r="AI325" s="228"/>
      <c r="AJ325" s="228"/>
    </row>
    <row r="326" spans="6:36" ht="13.5" customHeight="1">
      <c r="F326" s="228"/>
      <c r="G326" s="228"/>
      <c r="H326" s="228"/>
      <c r="M326" s="228"/>
      <c r="N326" s="228"/>
      <c r="O326" s="228"/>
      <c r="T326" s="228"/>
      <c r="U326" s="228"/>
      <c r="V326" s="228"/>
      <c r="AA326" s="228"/>
      <c r="AB326" s="228"/>
      <c r="AC326" s="228"/>
      <c r="AH326" s="228"/>
      <c r="AI326" s="228"/>
      <c r="AJ326" s="228"/>
    </row>
    <row r="327" spans="6:36" ht="13.5" customHeight="1">
      <c r="F327" s="228"/>
      <c r="G327" s="228"/>
      <c r="H327" s="228"/>
      <c r="M327" s="228"/>
      <c r="N327" s="228"/>
      <c r="O327" s="228"/>
      <c r="T327" s="228"/>
      <c r="U327" s="228"/>
      <c r="V327" s="228"/>
      <c r="AA327" s="228"/>
      <c r="AB327" s="228"/>
      <c r="AC327" s="228"/>
      <c r="AH327" s="228"/>
      <c r="AI327" s="228"/>
      <c r="AJ327" s="228"/>
    </row>
    <row r="328" spans="6:36" ht="13.5" customHeight="1">
      <c r="F328" s="228"/>
      <c r="G328" s="228"/>
      <c r="H328" s="228"/>
      <c r="M328" s="228"/>
      <c r="N328" s="228"/>
      <c r="O328" s="228"/>
      <c r="T328" s="228"/>
      <c r="U328" s="228"/>
      <c r="V328" s="228"/>
      <c r="AA328" s="228"/>
      <c r="AB328" s="228"/>
      <c r="AC328" s="228"/>
      <c r="AH328" s="228"/>
      <c r="AI328" s="228"/>
      <c r="AJ328" s="228"/>
    </row>
    <row r="329" spans="6:36" ht="13.5" customHeight="1">
      <c r="F329" s="228"/>
      <c r="G329" s="228"/>
      <c r="H329" s="228"/>
      <c r="M329" s="228"/>
      <c r="N329" s="228"/>
      <c r="O329" s="228"/>
      <c r="T329" s="228"/>
      <c r="U329" s="228"/>
      <c r="V329" s="228"/>
      <c r="AA329" s="228"/>
      <c r="AB329" s="228"/>
      <c r="AC329" s="228"/>
      <c r="AH329" s="228"/>
      <c r="AI329" s="228"/>
      <c r="AJ329" s="228"/>
    </row>
    <row r="330" spans="6:36" ht="13.5" customHeight="1">
      <c r="F330" s="228"/>
      <c r="G330" s="228"/>
      <c r="H330" s="228"/>
      <c r="M330" s="228"/>
      <c r="N330" s="228"/>
      <c r="O330" s="228"/>
      <c r="T330" s="228"/>
      <c r="U330" s="228"/>
      <c r="V330" s="228"/>
      <c r="AA330" s="228"/>
      <c r="AB330" s="228"/>
      <c r="AC330" s="228"/>
      <c r="AH330" s="228"/>
      <c r="AI330" s="228"/>
      <c r="AJ330" s="228"/>
    </row>
    <row r="331" spans="6:36" ht="13.5" customHeight="1">
      <c r="F331" s="228"/>
      <c r="G331" s="228"/>
      <c r="H331" s="228"/>
      <c r="M331" s="228"/>
      <c r="N331" s="228"/>
      <c r="O331" s="228"/>
      <c r="T331" s="228"/>
      <c r="U331" s="228"/>
      <c r="V331" s="228"/>
      <c r="AA331" s="228"/>
      <c r="AB331" s="228"/>
      <c r="AC331" s="228"/>
      <c r="AH331" s="228"/>
      <c r="AI331" s="228"/>
      <c r="AJ331" s="228"/>
    </row>
    <row r="332" spans="6:36" ht="13.5" customHeight="1">
      <c r="F332" s="228"/>
      <c r="G332" s="228"/>
      <c r="H332" s="228"/>
      <c r="M332" s="228"/>
      <c r="N332" s="228"/>
      <c r="O332" s="228"/>
      <c r="T332" s="228"/>
      <c r="U332" s="228"/>
      <c r="V332" s="228"/>
      <c r="AA332" s="228"/>
      <c r="AB332" s="228"/>
      <c r="AC332" s="228"/>
      <c r="AH332" s="228"/>
      <c r="AI332" s="228"/>
      <c r="AJ332" s="228"/>
    </row>
    <row r="333" spans="6:36" ht="13.5" customHeight="1">
      <c r="F333" s="228"/>
      <c r="G333" s="228"/>
      <c r="H333" s="228"/>
      <c r="M333" s="228"/>
      <c r="N333" s="228"/>
      <c r="O333" s="228"/>
      <c r="T333" s="228"/>
      <c r="U333" s="228"/>
      <c r="V333" s="228"/>
      <c r="AA333" s="228"/>
      <c r="AB333" s="228"/>
      <c r="AC333" s="228"/>
      <c r="AH333" s="228"/>
      <c r="AI333" s="228"/>
      <c r="AJ333" s="228"/>
    </row>
    <row r="334" spans="6:36" ht="13.5" customHeight="1">
      <c r="F334" s="228"/>
      <c r="G334" s="228"/>
      <c r="H334" s="228"/>
      <c r="M334" s="228"/>
      <c r="N334" s="228"/>
      <c r="O334" s="228"/>
      <c r="T334" s="228"/>
      <c r="U334" s="228"/>
      <c r="V334" s="228"/>
      <c r="AA334" s="228"/>
      <c r="AB334" s="228"/>
      <c r="AC334" s="228"/>
      <c r="AH334" s="228"/>
      <c r="AI334" s="228"/>
      <c r="AJ334" s="228"/>
    </row>
    <row r="335" spans="6:36" ht="13.5" customHeight="1">
      <c r="F335" s="228"/>
      <c r="G335" s="228"/>
      <c r="H335" s="228"/>
      <c r="M335" s="228"/>
      <c r="N335" s="228"/>
      <c r="O335" s="228"/>
      <c r="T335" s="228"/>
      <c r="U335" s="228"/>
      <c r="V335" s="228"/>
      <c r="AA335" s="228"/>
      <c r="AB335" s="228"/>
      <c r="AC335" s="228"/>
      <c r="AH335" s="228"/>
      <c r="AI335" s="228"/>
      <c r="AJ335" s="228"/>
    </row>
    <row r="336" spans="6:36" ht="13.5" customHeight="1">
      <c r="F336" s="228"/>
      <c r="G336" s="228"/>
      <c r="H336" s="228"/>
      <c r="M336" s="228"/>
      <c r="N336" s="228"/>
      <c r="O336" s="228"/>
      <c r="T336" s="228"/>
      <c r="U336" s="228"/>
      <c r="V336" s="228"/>
      <c r="AA336" s="228"/>
      <c r="AB336" s="228"/>
      <c r="AC336" s="228"/>
      <c r="AH336" s="228"/>
      <c r="AI336" s="228"/>
      <c r="AJ336" s="228"/>
    </row>
    <row r="337" spans="6:36" ht="13.5" customHeight="1">
      <c r="F337" s="228"/>
      <c r="G337" s="228"/>
      <c r="H337" s="228"/>
      <c r="M337" s="228"/>
      <c r="N337" s="228"/>
      <c r="O337" s="228"/>
      <c r="T337" s="228"/>
      <c r="U337" s="228"/>
      <c r="V337" s="228"/>
      <c r="AA337" s="228"/>
      <c r="AB337" s="228"/>
      <c r="AC337" s="228"/>
      <c r="AH337" s="228"/>
      <c r="AI337" s="228"/>
      <c r="AJ337" s="228"/>
    </row>
    <row r="338" spans="6:36" ht="13.5" customHeight="1">
      <c r="F338" s="228"/>
      <c r="G338" s="228"/>
      <c r="H338" s="228"/>
      <c r="M338" s="228"/>
      <c r="N338" s="228"/>
      <c r="O338" s="228"/>
      <c r="T338" s="228"/>
      <c r="U338" s="228"/>
      <c r="V338" s="228"/>
      <c r="AA338" s="228"/>
      <c r="AB338" s="228"/>
      <c r="AC338" s="228"/>
      <c r="AH338" s="228"/>
      <c r="AI338" s="228"/>
      <c r="AJ338" s="228"/>
    </row>
    <row r="339" spans="6:36" ht="13.5" customHeight="1">
      <c r="F339" s="228"/>
      <c r="G339" s="228"/>
      <c r="H339" s="228"/>
      <c r="M339" s="228"/>
      <c r="N339" s="228"/>
      <c r="O339" s="228"/>
      <c r="T339" s="228"/>
      <c r="U339" s="228"/>
      <c r="V339" s="228"/>
      <c r="AA339" s="228"/>
      <c r="AB339" s="228"/>
      <c r="AC339" s="228"/>
      <c r="AH339" s="228"/>
      <c r="AI339" s="228"/>
      <c r="AJ339" s="228"/>
    </row>
    <row r="340" spans="6:36" ht="13.5" customHeight="1">
      <c r="F340" s="228"/>
      <c r="G340" s="228"/>
      <c r="H340" s="228"/>
      <c r="M340" s="228"/>
      <c r="N340" s="228"/>
      <c r="O340" s="228"/>
      <c r="T340" s="228"/>
      <c r="U340" s="228"/>
      <c r="V340" s="228"/>
      <c r="AA340" s="228"/>
      <c r="AB340" s="228"/>
      <c r="AC340" s="228"/>
      <c r="AH340" s="228"/>
      <c r="AI340" s="228"/>
      <c r="AJ340" s="228"/>
    </row>
    <row r="341" spans="6:36" ht="13.5" customHeight="1">
      <c r="F341" s="228"/>
      <c r="G341" s="228"/>
      <c r="H341" s="228"/>
      <c r="M341" s="228"/>
      <c r="N341" s="228"/>
      <c r="O341" s="228"/>
      <c r="T341" s="228"/>
      <c r="U341" s="228"/>
      <c r="V341" s="228"/>
      <c r="AA341" s="228"/>
      <c r="AB341" s="228"/>
      <c r="AC341" s="228"/>
      <c r="AH341" s="228"/>
      <c r="AI341" s="228"/>
      <c r="AJ341" s="228"/>
    </row>
    <row r="342" spans="6:36" ht="13.5" customHeight="1">
      <c r="F342" s="228"/>
      <c r="G342" s="228"/>
      <c r="H342" s="228"/>
      <c r="M342" s="228"/>
      <c r="N342" s="228"/>
      <c r="O342" s="228"/>
      <c r="T342" s="228"/>
      <c r="U342" s="228"/>
      <c r="V342" s="228"/>
      <c r="AA342" s="228"/>
      <c r="AB342" s="228"/>
      <c r="AC342" s="228"/>
      <c r="AH342" s="228"/>
      <c r="AI342" s="228"/>
      <c r="AJ342" s="228"/>
    </row>
    <row r="343" spans="6:36" ht="13.5" customHeight="1">
      <c r="F343" s="228"/>
      <c r="G343" s="228"/>
      <c r="H343" s="228"/>
      <c r="M343" s="228"/>
      <c r="N343" s="228"/>
      <c r="O343" s="228"/>
      <c r="T343" s="228"/>
      <c r="U343" s="228"/>
      <c r="V343" s="228"/>
      <c r="AA343" s="228"/>
      <c r="AB343" s="228"/>
      <c r="AC343" s="228"/>
      <c r="AH343" s="228"/>
      <c r="AI343" s="228"/>
      <c r="AJ343" s="228"/>
    </row>
    <row r="344" spans="6:36" ht="13.5" customHeight="1">
      <c r="F344" s="228"/>
      <c r="G344" s="228"/>
      <c r="H344" s="228"/>
      <c r="M344" s="228"/>
      <c r="N344" s="228"/>
      <c r="O344" s="228"/>
      <c r="T344" s="228"/>
      <c r="U344" s="228"/>
      <c r="V344" s="228"/>
      <c r="AA344" s="228"/>
      <c r="AB344" s="228"/>
      <c r="AC344" s="228"/>
      <c r="AH344" s="228"/>
      <c r="AI344" s="228"/>
      <c r="AJ344" s="228"/>
    </row>
    <row r="345" spans="6:36" ht="13.5" customHeight="1">
      <c r="F345" s="228"/>
      <c r="G345" s="228"/>
      <c r="H345" s="228"/>
      <c r="M345" s="228"/>
      <c r="N345" s="228"/>
      <c r="O345" s="228"/>
      <c r="T345" s="228"/>
      <c r="U345" s="228"/>
      <c r="V345" s="228"/>
      <c r="AA345" s="228"/>
      <c r="AB345" s="228"/>
      <c r="AC345" s="228"/>
      <c r="AH345" s="228"/>
      <c r="AI345" s="228"/>
      <c r="AJ345" s="228"/>
    </row>
    <row r="346" spans="6:36" ht="13.5" customHeight="1">
      <c r="F346" s="228"/>
      <c r="G346" s="228"/>
      <c r="H346" s="228"/>
      <c r="M346" s="228"/>
      <c r="N346" s="228"/>
      <c r="O346" s="228"/>
      <c r="T346" s="228"/>
      <c r="U346" s="228"/>
      <c r="V346" s="228"/>
      <c r="AA346" s="228"/>
      <c r="AB346" s="228"/>
      <c r="AC346" s="228"/>
      <c r="AH346" s="228"/>
      <c r="AI346" s="228"/>
      <c r="AJ346" s="228"/>
    </row>
    <row r="347" spans="6:36" ht="13.5" customHeight="1">
      <c r="F347" s="228"/>
      <c r="G347" s="228"/>
      <c r="H347" s="228"/>
      <c r="M347" s="228"/>
      <c r="N347" s="228"/>
      <c r="O347" s="228"/>
      <c r="T347" s="228"/>
      <c r="U347" s="228"/>
      <c r="V347" s="228"/>
      <c r="AA347" s="228"/>
      <c r="AB347" s="228"/>
      <c r="AC347" s="228"/>
      <c r="AH347" s="228"/>
      <c r="AI347" s="228"/>
      <c r="AJ347" s="228"/>
    </row>
    <row r="348" spans="6:36" ht="13.5" customHeight="1">
      <c r="F348" s="228"/>
      <c r="G348" s="228"/>
      <c r="H348" s="228"/>
      <c r="M348" s="228"/>
      <c r="N348" s="228"/>
      <c r="O348" s="228"/>
      <c r="T348" s="228"/>
      <c r="U348" s="228"/>
      <c r="V348" s="228"/>
      <c r="AA348" s="228"/>
      <c r="AB348" s="228"/>
      <c r="AC348" s="228"/>
      <c r="AH348" s="228"/>
      <c r="AI348" s="228"/>
      <c r="AJ348" s="228"/>
    </row>
    <row r="349" spans="6:36" ht="13.5" customHeight="1">
      <c r="F349" s="228"/>
      <c r="G349" s="228"/>
      <c r="H349" s="228"/>
      <c r="M349" s="228"/>
      <c r="N349" s="228"/>
      <c r="O349" s="228"/>
      <c r="T349" s="228"/>
      <c r="U349" s="228"/>
      <c r="V349" s="228"/>
      <c r="AA349" s="228"/>
      <c r="AB349" s="228"/>
      <c r="AC349" s="228"/>
      <c r="AH349" s="228"/>
      <c r="AI349" s="228"/>
      <c r="AJ349" s="228"/>
    </row>
    <row r="350" spans="6:36" ht="13.5" customHeight="1">
      <c r="F350" s="228"/>
      <c r="G350" s="228"/>
      <c r="H350" s="228"/>
      <c r="M350" s="228"/>
      <c r="N350" s="228"/>
      <c r="O350" s="228"/>
      <c r="T350" s="228"/>
      <c r="U350" s="228"/>
      <c r="V350" s="228"/>
      <c r="AA350" s="228"/>
      <c r="AB350" s="228"/>
      <c r="AC350" s="228"/>
      <c r="AH350" s="228"/>
      <c r="AI350" s="228"/>
      <c r="AJ350" s="228"/>
    </row>
    <row r="351" spans="6:36" ht="13.5" customHeight="1">
      <c r="F351" s="228"/>
      <c r="G351" s="228"/>
      <c r="H351" s="228"/>
      <c r="M351" s="228"/>
      <c r="N351" s="228"/>
      <c r="O351" s="228"/>
      <c r="T351" s="228"/>
      <c r="U351" s="228"/>
      <c r="V351" s="228"/>
      <c r="AA351" s="228"/>
      <c r="AB351" s="228"/>
      <c r="AC351" s="228"/>
      <c r="AH351" s="228"/>
      <c r="AI351" s="228"/>
      <c r="AJ351" s="228"/>
    </row>
    <row r="352" spans="6:36" ht="13.5" customHeight="1">
      <c r="F352" s="228"/>
      <c r="G352" s="228"/>
      <c r="H352" s="228"/>
      <c r="M352" s="228"/>
      <c r="N352" s="228"/>
      <c r="O352" s="228"/>
      <c r="T352" s="228"/>
      <c r="U352" s="228"/>
      <c r="V352" s="228"/>
      <c r="AA352" s="228"/>
      <c r="AB352" s="228"/>
      <c r="AC352" s="228"/>
      <c r="AH352" s="228"/>
      <c r="AI352" s="228"/>
      <c r="AJ352" s="228"/>
    </row>
    <row r="353" spans="6:36" ht="13.5" customHeight="1">
      <c r="F353" s="228"/>
      <c r="G353" s="228"/>
      <c r="H353" s="228"/>
      <c r="M353" s="228"/>
      <c r="N353" s="228"/>
      <c r="O353" s="228"/>
      <c r="T353" s="228"/>
      <c r="U353" s="228"/>
      <c r="V353" s="228"/>
      <c r="AA353" s="228"/>
      <c r="AB353" s="228"/>
      <c r="AC353" s="228"/>
      <c r="AH353" s="228"/>
      <c r="AI353" s="228"/>
      <c r="AJ353" s="228"/>
    </row>
    <row r="354" spans="6:36" ht="13.5" customHeight="1">
      <c r="F354" s="228"/>
      <c r="G354" s="228"/>
      <c r="H354" s="228"/>
      <c r="M354" s="228"/>
      <c r="N354" s="228"/>
      <c r="O354" s="228"/>
      <c r="T354" s="228"/>
      <c r="U354" s="228"/>
      <c r="V354" s="228"/>
      <c r="AA354" s="228"/>
      <c r="AB354" s="228"/>
      <c r="AC354" s="228"/>
      <c r="AH354" s="228"/>
      <c r="AI354" s="228"/>
      <c r="AJ354" s="228"/>
    </row>
    <row r="355" spans="6:36" ht="13.5" customHeight="1">
      <c r="F355" s="228"/>
      <c r="G355" s="228"/>
      <c r="H355" s="228"/>
      <c r="M355" s="228"/>
      <c r="N355" s="228"/>
      <c r="O355" s="228"/>
      <c r="T355" s="228"/>
      <c r="U355" s="228"/>
      <c r="V355" s="228"/>
      <c r="AA355" s="228"/>
      <c r="AB355" s="228"/>
      <c r="AC355" s="228"/>
      <c r="AH355" s="228"/>
      <c r="AI355" s="228"/>
      <c r="AJ355" s="228"/>
    </row>
    <row r="356" spans="6:36" ht="13.5" customHeight="1">
      <c r="F356" s="228"/>
      <c r="G356" s="228"/>
      <c r="H356" s="228"/>
      <c r="M356" s="228"/>
      <c r="N356" s="228"/>
      <c r="O356" s="228"/>
      <c r="T356" s="228"/>
      <c r="U356" s="228"/>
      <c r="V356" s="228"/>
      <c r="AA356" s="228"/>
      <c r="AB356" s="228"/>
      <c r="AC356" s="228"/>
      <c r="AH356" s="228"/>
      <c r="AI356" s="228"/>
      <c r="AJ356" s="228"/>
    </row>
    <row r="357" spans="6:36" ht="13.5" customHeight="1">
      <c r="F357" s="228"/>
      <c r="G357" s="228"/>
      <c r="H357" s="228"/>
      <c r="M357" s="228"/>
      <c r="N357" s="228"/>
      <c r="O357" s="228"/>
      <c r="T357" s="228"/>
      <c r="U357" s="228"/>
      <c r="V357" s="228"/>
      <c r="AA357" s="228"/>
      <c r="AB357" s="228"/>
      <c r="AC357" s="228"/>
      <c r="AH357" s="228"/>
      <c r="AI357" s="228"/>
      <c r="AJ357" s="228"/>
    </row>
    <row r="358" spans="6:36" ht="13.5" customHeight="1">
      <c r="F358" s="228"/>
      <c r="G358" s="228"/>
      <c r="H358" s="228"/>
      <c r="M358" s="228"/>
      <c r="N358" s="228"/>
      <c r="O358" s="228"/>
      <c r="T358" s="228"/>
      <c r="U358" s="228"/>
      <c r="V358" s="228"/>
      <c r="AA358" s="228"/>
      <c r="AB358" s="228"/>
      <c r="AC358" s="228"/>
      <c r="AH358" s="228"/>
      <c r="AI358" s="228"/>
      <c r="AJ358" s="228"/>
    </row>
    <row r="359" spans="6:36" ht="13.5" customHeight="1">
      <c r="F359" s="228"/>
      <c r="G359" s="228"/>
      <c r="H359" s="228"/>
      <c r="M359" s="228"/>
      <c r="N359" s="228"/>
      <c r="O359" s="228"/>
      <c r="T359" s="228"/>
      <c r="U359" s="228"/>
      <c r="V359" s="228"/>
      <c r="AA359" s="228"/>
      <c r="AB359" s="228"/>
      <c r="AC359" s="228"/>
      <c r="AH359" s="228"/>
      <c r="AI359" s="228"/>
      <c r="AJ359" s="228"/>
    </row>
    <row r="360" spans="6:36" ht="13.5" customHeight="1">
      <c r="F360" s="228"/>
      <c r="G360" s="228"/>
      <c r="H360" s="228"/>
      <c r="M360" s="228"/>
      <c r="N360" s="228"/>
      <c r="O360" s="228"/>
      <c r="T360" s="228"/>
      <c r="U360" s="228"/>
      <c r="V360" s="228"/>
      <c r="AA360" s="228"/>
      <c r="AB360" s="228"/>
      <c r="AC360" s="228"/>
      <c r="AH360" s="228"/>
      <c r="AI360" s="228"/>
      <c r="AJ360" s="228"/>
    </row>
    <row r="361" spans="6:36" ht="13.5" customHeight="1">
      <c r="F361" s="228"/>
      <c r="G361" s="228"/>
      <c r="H361" s="228"/>
      <c r="M361" s="228"/>
      <c r="N361" s="228"/>
      <c r="O361" s="228"/>
      <c r="T361" s="228"/>
      <c r="U361" s="228"/>
      <c r="V361" s="228"/>
      <c r="AA361" s="228"/>
      <c r="AB361" s="228"/>
      <c r="AC361" s="228"/>
      <c r="AH361" s="228"/>
      <c r="AI361" s="228"/>
      <c r="AJ361" s="228"/>
    </row>
    <row r="362" spans="6:36" ht="13.5" customHeight="1">
      <c r="F362" s="228"/>
      <c r="G362" s="228"/>
      <c r="H362" s="228"/>
      <c r="M362" s="228"/>
      <c r="N362" s="228"/>
      <c r="O362" s="228"/>
      <c r="T362" s="228"/>
      <c r="U362" s="228"/>
      <c r="V362" s="228"/>
      <c r="AA362" s="228"/>
      <c r="AB362" s="228"/>
      <c r="AC362" s="228"/>
      <c r="AH362" s="228"/>
      <c r="AI362" s="228"/>
      <c r="AJ362" s="228"/>
    </row>
    <row r="363" spans="6:36" ht="13.5" customHeight="1">
      <c r="F363" s="228"/>
      <c r="G363" s="228"/>
      <c r="H363" s="228"/>
      <c r="M363" s="228"/>
      <c r="N363" s="228"/>
      <c r="O363" s="228"/>
      <c r="T363" s="228"/>
      <c r="U363" s="228"/>
      <c r="V363" s="228"/>
      <c r="AA363" s="228"/>
      <c r="AB363" s="228"/>
      <c r="AC363" s="228"/>
      <c r="AH363" s="228"/>
      <c r="AI363" s="228"/>
      <c r="AJ363" s="228"/>
    </row>
    <row r="364" spans="6:36" ht="13.5" customHeight="1">
      <c r="F364" s="228"/>
      <c r="G364" s="228"/>
      <c r="H364" s="228"/>
      <c r="M364" s="228"/>
      <c r="N364" s="228"/>
      <c r="O364" s="228"/>
      <c r="T364" s="228"/>
      <c r="U364" s="228"/>
      <c r="V364" s="228"/>
      <c r="AA364" s="228"/>
      <c r="AB364" s="228"/>
      <c r="AC364" s="228"/>
      <c r="AH364" s="228"/>
      <c r="AI364" s="228"/>
      <c r="AJ364" s="228"/>
    </row>
    <row r="365" spans="6:36" ht="13.5" customHeight="1">
      <c r="F365" s="228"/>
      <c r="G365" s="228"/>
      <c r="H365" s="228"/>
      <c r="M365" s="228"/>
      <c r="N365" s="228"/>
      <c r="O365" s="228"/>
      <c r="T365" s="228"/>
      <c r="U365" s="228"/>
      <c r="V365" s="228"/>
      <c r="AA365" s="228"/>
      <c r="AB365" s="228"/>
      <c r="AC365" s="228"/>
      <c r="AH365" s="228"/>
      <c r="AI365" s="228"/>
      <c r="AJ365" s="228"/>
    </row>
    <row r="366" spans="6:36" ht="13.5" customHeight="1">
      <c r="F366" s="228"/>
      <c r="G366" s="228"/>
      <c r="H366" s="228"/>
      <c r="M366" s="228"/>
      <c r="N366" s="228"/>
      <c r="O366" s="228"/>
      <c r="T366" s="228"/>
      <c r="U366" s="228"/>
      <c r="V366" s="228"/>
      <c r="AA366" s="228"/>
      <c r="AB366" s="228"/>
      <c r="AC366" s="228"/>
      <c r="AH366" s="228"/>
      <c r="AI366" s="228"/>
      <c r="AJ366" s="228"/>
    </row>
    <row r="367" spans="6:36" ht="13.5" customHeight="1">
      <c r="F367" s="228"/>
      <c r="G367" s="228"/>
      <c r="H367" s="228"/>
      <c r="M367" s="228"/>
      <c r="N367" s="228"/>
      <c r="O367" s="228"/>
      <c r="T367" s="228"/>
      <c r="U367" s="228"/>
      <c r="V367" s="228"/>
      <c r="AA367" s="228"/>
      <c r="AB367" s="228"/>
      <c r="AC367" s="228"/>
      <c r="AH367" s="228"/>
      <c r="AI367" s="228"/>
      <c r="AJ367" s="228"/>
    </row>
    <row r="368" spans="6:36" ht="13.5" customHeight="1">
      <c r="F368" s="228"/>
      <c r="G368" s="228"/>
      <c r="H368" s="228"/>
      <c r="M368" s="228"/>
      <c r="N368" s="228"/>
      <c r="O368" s="228"/>
      <c r="T368" s="228"/>
      <c r="U368" s="228"/>
      <c r="V368" s="228"/>
      <c r="AA368" s="228"/>
      <c r="AB368" s="228"/>
      <c r="AC368" s="228"/>
      <c r="AH368" s="228"/>
      <c r="AI368" s="228"/>
      <c r="AJ368" s="228"/>
    </row>
    <row r="369" spans="6:36" ht="13.5" customHeight="1">
      <c r="F369" s="228"/>
      <c r="G369" s="228"/>
      <c r="H369" s="228"/>
      <c r="M369" s="228"/>
      <c r="N369" s="228"/>
      <c r="O369" s="228"/>
      <c r="T369" s="228"/>
      <c r="U369" s="228"/>
      <c r="V369" s="228"/>
      <c r="AA369" s="228"/>
      <c r="AB369" s="228"/>
      <c r="AC369" s="228"/>
      <c r="AH369" s="228"/>
      <c r="AI369" s="228"/>
      <c r="AJ369" s="228"/>
    </row>
    <row r="370" spans="6:36" ht="13.5" customHeight="1">
      <c r="F370" s="228"/>
      <c r="G370" s="228"/>
      <c r="H370" s="228"/>
      <c r="M370" s="228"/>
      <c r="N370" s="228"/>
      <c r="O370" s="228"/>
      <c r="T370" s="228"/>
      <c r="U370" s="228"/>
      <c r="V370" s="228"/>
      <c r="AA370" s="228"/>
      <c r="AB370" s="228"/>
      <c r="AC370" s="228"/>
      <c r="AH370" s="228"/>
      <c r="AI370" s="228"/>
      <c r="AJ370" s="228"/>
    </row>
    <row r="371" spans="6:36" ht="13.5" customHeight="1">
      <c r="F371" s="228"/>
      <c r="G371" s="228"/>
      <c r="H371" s="228"/>
      <c r="M371" s="228"/>
      <c r="N371" s="228"/>
      <c r="O371" s="228"/>
      <c r="T371" s="228"/>
      <c r="U371" s="228"/>
      <c r="V371" s="228"/>
      <c r="AA371" s="228"/>
      <c r="AB371" s="228"/>
      <c r="AC371" s="228"/>
      <c r="AH371" s="228"/>
      <c r="AI371" s="228"/>
      <c r="AJ371" s="228"/>
    </row>
    <row r="372" spans="6:36" ht="13.5" customHeight="1">
      <c r="F372" s="228"/>
      <c r="G372" s="228"/>
      <c r="H372" s="228"/>
      <c r="M372" s="228"/>
      <c r="N372" s="228"/>
      <c r="O372" s="228"/>
      <c r="T372" s="228"/>
      <c r="U372" s="228"/>
      <c r="V372" s="228"/>
      <c r="AA372" s="228"/>
      <c r="AB372" s="228"/>
      <c r="AC372" s="228"/>
      <c r="AH372" s="228"/>
      <c r="AI372" s="228"/>
      <c r="AJ372" s="228"/>
    </row>
    <row r="373" spans="6:36" ht="13.5" customHeight="1">
      <c r="F373" s="228"/>
      <c r="G373" s="228"/>
      <c r="H373" s="228"/>
      <c r="M373" s="228"/>
      <c r="N373" s="228"/>
      <c r="O373" s="228"/>
      <c r="T373" s="228"/>
      <c r="U373" s="228"/>
      <c r="V373" s="228"/>
      <c r="AA373" s="228"/>
      <c r="AB373" s="228"/>
      <c r="AC373" s="228"/>
      <c r="AH373" s="228"/>
      <c r="AI373" s="228"/>
      <c r="AJ373" s="228"/>
    </row>
    <row r="374" spans="6:36" ht="13.5" customHeight="1">
      <c r="F374" s="228"/>
      <c r="G374" s="228"/>
      <c r="H374" s="228"/>
      <c r="M374" s="228"/>
      <c r="N374" s="228"/>
      <c r="O374" s="228"/>
      <c r="T374" s="228"/>
      <c r="U374" s="228"/>
      <c r="V374" s="228"/>
      <c r="AA374" s="228"/>
      <c r="AB374" s="228"/>
      <c r="AC374" s="228"/>
      <c r="AH374" s="228"/>
      <c r="AI374" s="228"/>
      <c r="AJ374" s="228"/>
    </row>
    <row r="375" spans="6:36" ht="13.5" customHeight="1">
      <c r="F375" s="228"/>
      <c r="G375" s="228"/>
      <c r="H375" s="228"/>
      <c r="M375" s="228"/>
      <c r="N375" s="228"/>
      <c r="O375" s="228"/>
      <c r="T375" s="228"/>
      <c r="U375" s="228"/>
      <c r="V375" s="228"/>
      <c r="AA375" s="228"/>
      <c r="AB375" s="228"/>
      <c r="AC375" s="228"/>
      <c r="AH375" s="228"/>
      <c r="AI375" s="228"/>
      <c r="AJ375" s="228"/>
    </row>
    <row r="376" spans="6:36" ht="13.5" customHeight="1">
      <c r="F376" s="228"/>
      <c r="G376" s="228"/>
      <c r="H376" s="228"/>
      <c r="M376" s="228"/>
      <c r="N376" s="228"/>
      <c r="O376" s="228"/>
      <c r="T376" s="228"/>
      <c r="U376" s="228"/>
      <c r="V376" s="228"/>
      <c r="AA376" s="228"/>
      <c r="AB376" s="228"/>
      <c r="AC376" s="228"/>
      <c r="AH376" s="228"/>
      <c r="AI376" s="228"/>
      <c r="AJ376" s="228"/>
    </row>
    <row r="377" spans="6:36" ht="13.5" customHeight="1">
      <c r="F377" s="228"/>
      <c r="G377" s="228"/>
      <c r="H377" s="228"/>
      <c r="M377" s="228"/>
      <c r="N377" s="228"/>
      <c r="O377" s="228"/>
      <c r="T377" s="228"/>
      <c r="U377" s="228"/>
      <c r="V377" s="228"/>
      <c r="AA377" s="228"/>
      <c r="AB377" s="228"/>
      <c r="AC377" s="228"/>
      <c r="AH377" s="228"/>
      <c r="AI377" s="228"/>
      <c r="AJ377" s="228"/>
    </row>
    <row r="378" spans="6:36" ht="13.5" customHeight="1">
      <c r="F378" s="228"/>
      <c r="G378" s="228"/>
      <c r="H378" s="228"/>
      <c r="M378" s="228"/>
      <c r="N378" s="228"/>
      <c r="O378" s="228"/>
      <c r="T378" s="228"/>
      <c r="U378" s="228"/>
      <c r="V378" s="228"/>
      <c r="AA378" s="228"/>
      <c r="AB378" s="228"/>
      <c r="AC378" s="228"/>
      <c r="AH378" s="228"/>
      <c r="AI378" s="228"/>
      <c r="AJ378" s="228"/>
    </row>
    <row r="379" spans="6:36" ht="13.5" customHeight="1">
      <c r="F379" s="228"/>
      <c r="G379" s="228"/>
      <c r="H379" s="228"/>
      <c r="M379" s="228"/>
      <c r="N379" s="228"/>
      <c r="O379" s="228"/>
      <c r="T379" s="228"/>
      <c r="U379" s="228"/>
      <c r="V379" s="228"/>
      <c r="AA379" s="228"/>
      <c r="AB379" s="228"/>
      <c r="AC379" s="228"/>
      <c r="AH379" s="228"/>
      <c r="AI379" s="228"/>
      <c r="AJ379" s="228"/>
    </row>
    <row r="380" spans="6:36" ht="13.5" customHeight="1">
      <c r="F380" s="228"/>
      <c r="G380" s="228"/>
      <c r="H380" s="228"/>
      <c r="M380" s="228"/>
      <c r="N380" s="228"/>
      <c r="O380" s="228"/>
      <c r="T380" s="228"/>
      <c r="U380" s="228"/>
      <c r="V380" s="228"/>
      <c r="AA380" s="228"/>
      <c r="AB380" s="228"/>
      <c r="AC380" s="228"/>
      <c r="AH380" s="228"/>
      <c r="AI380" s="228"/>
      <c r="AJ380" s="228"/>
    </row>
    <row r="381" spans="6:36" ht="13.5" customHeight="1">
      <c r="F381" s="228"/>
      <c r="G381" s="228"/>
      <c r="H381" s="228"/>
      <c r="M381" s="228"/>
      <c r="N381" s="228"/>
      <c r="O381" s="228"/>
      <c r="T381" s="228"/>
      <c r="U381" s="228"/>
      <c r="V381" s="228"/>
      <c r="AA381" s="228"/>
      <c r="AB381" s="228"/>
      <c r="AC381" s="228"/>
      <c r="AH381" s="228"/>
      <c r="AI381" s="228"/>
      <c r="AJ381" s="228"/>
    </row>
    <row r="382" spans="6:36" ht="13.5" customHeight="1">
      <c r="F382" s="228"/>
      <c r="G382" s="228"/>
      <c r="H382" s="228"/>
      <c r="M382" s="228"/>
      <c r="N382" s="228"/>
      <c r="O382" s="228"/>
      <c r="T382" s="228"/>
      <c r="U382" s="228"/>
      <c r="V382" s="228"/>
      <c r="AA382" s="228"/>
      <c r="AB382" s="228"/>
      <c r="AC382" s="228"/>
      <c r="AH382" s="228"/>
      <c r="AI382" s="228"/>
      <c r="AJ382" s="228"/>
    </row>
    <row r="383" spans="6:36" ht="13.5" customHeight="1">
      <c r="F383" s="228"/>
      <c r="G383" s="228"/>
      <c r="H383" s="228"/>
      <c r="M383" s="228"/>
      <c r="N383" s="228"/>
      <c r="O383" s="228"/>
      <c r="T383" s="228"/>
      <c r="U383" s="228"/>
      <c r="V383" s="228"/>
      <c r="AA383" s="228"/>
      <c r="AB383" s="228"/>
      <c r="AC383" s="228"/>
      <c r="AH383" s="228"/>
      <c r="AI383" s="228"/>
      <c r="AJ383" s="228"/>
    </row>
    <row r="384" spans="6:36" ht="13.5" customHeight="1">
      <c r="F384" s="228"/>
      <c r="G384" s="228"/>
      <c r="H384" s="228"/>
      <c r="M384" s="228"/>
      <c r="N384" s="228"/>
      <c r="O384" s="228"/>
      <c r="T384" s="228"/>
      <c r="U384" s="228"/>
      <c r="V384" s="228"/>
      <c r="AA384" s="228"/>
      <c r="AB384" s="228"/>
      <c r="AC384" s="228"/>
      <c r="AH384" s="228"/>
      <c r="AI384" s="228"/>
      <c r="AJ384" s="228"/>
    </row>
    <row r="385" spans="6:36" ht="13.5" customHeight="1">
      <c r="F385" s="228"/>
      <c r="G385" s="228"/>
      <c r="H385" s="228"/>
      <c r="M385" s="228"/>
      <c r="N385" s="228"/>
      <c r="O385" s="228"/>
      <c r="T385" s="228"/>
      <c r="U385" s="228"/>
      <c r="V385" s="228"/>
      <c r="AA385" s="228"/>
      <c r="AB385" s="228"/>
      <c r="AC385" s="228"/>
      <c r="AH385" s="228"/>
      <c r="AI385" s="228"/>
      <c r="AJ385" s="228"/>
    </row>
    <row r="386" spans="6:36" ht="13.5" customHeight="1">
      <c r="F386" s="228"/>
      <c r="G386" s="228"/>
      <c r="H386" s="228"/>
      <c r="M386" s="228"/>
      <c r="N386" s="228"/>
      <c r="O386" s="228"/>
      <c r="T386" s="228"/>
      <c r="U386" s="228"/>
      <c r="V386" s="228"/>
      <c r="AA386" s="228"/>
      <c r="AB386" s="228"/>
      <c r="AC386" s="228"/>
      <c r="AH386" s="228"/>
      <c r="AI386" s="228"/>
      <c r="AJ386" s="228"/>
    </row>
    <row r="387" spans="6:36" ht="13.5" customHeight="1">
      <c r="F387" s="228"/>
      <c r="G387" s="228"/>
      <c r="H387" s="228"/>
      <c r="M387" s="228"/>
      <c r="N387" s="228"/>
      <c r="O387" s="228"/>
      <c r="T387" s="228"/>
      <c r="U387" s="228"/>
      <c r="V387" s="228"/>
      <c r="AA387" s="228"/>
      <c r="AB387" s="228"/>
      <c r="AC387" s="228"/>
      <c r="AH387" s="228"/>
      <c r="AI387" s="228"/>
      <c r="AJ387" s="228"/>
    </row>
    <row r="388" spans="6:36" ht="13.5" customHeight="1">
      <c r="F388" s="228"/>
      <c r="G388" s="228"/>
      <c r="H388" s="228"/>
      <c r="M388" s="228"/>
      <c r="N388" s="228"/>
      <c r="O388" s="228"/>
      <c r="T388" s="228"/>
      <c r="U388" s="228"/>
      <c r="V388" s="228"/>
      <c r="AA388" s="228"/>
      <c r="AB388" s="228"/>
      <c r="AC388" s="228"/>
      <c r="AH388" s="228"/>
      <c r="AI388" s="228"/>
      <c r="AJ388" s="228"/>
    </row>
    <row r="389" spans="6:36" ht="13.5" customHeight="1">
      <c r="F389" s="228"/>
      <c r="G389" s="228"/>
      <c r="H389" s="228"/>
      <c r="M389" s="228"/>
      <c r="N389" s="228"/>
      <c r="O389" s="228"/>
      <c r="T389" s="228"/>
      <c r="U389" s="228"/>
      <c r="V389" s="228"/>
      <c r="AA389" s="228"/>
      <c r="AB389" s="228"/>
      <c r="AC389" s="228"/>
      <c r="AH389" s="228"/>
      <c r="AI389" s="228"/>
      <c r="AJ389" s="228"/>
    </row>
    <row r="390" spans="6:36" ht="13.5" customHeight="1">
      <c r="F390" s="228"/>
      <c r="G390" s="228"/>
      <c r="H390" s="228"/>
      <c r="M390" s="228"/>
      <c r="N390" s="228"/>
      <c r="O390" s="228"/>
      <c r="T390" s="228"/>
      <c r="U390" s="228"/>
      <c r="V390" s="228"/>
      <c r="AA390" s="228"/>
      <c r="AB390" s="228"/>
      <c r="AC390" s="228"/>
      <c r="AH390" s="228"/>
      <c r="AI390" s="228"/>
      <c r="AJ390" s="228"/>
    </row>
    <row r="391" spans="6:36" ht="13.5" customHeight="1">
      <c r="F391" s="228"/>
      <c r="G391" s="228"/>
      <c r="H391" s="228"/>
      <c r="M391" s="228"/>
      <c r="N391" s="228"/>
      <c r="O391" s="228"/>
      <c r="T391" s="228"/>
      <c r="U391" s="228"/>
      <c r="V391" s="228"/>
      <c r="AA391" s="228"/>
      <c r="AB391" s="228"/>
      <c r="AC391" s="228"/>
      <c r="AH391" s="228"/>
      <c r="AI391" s="228"/>
      <c r="AJ391" s="228"/>
    </row>
    <row r="392" spans="6:36" ht="13.5" customHeight="1">
      <c r="F392" s="228"/>
      <c r="G392" s="228"/>
      <c r="H392" s="228"/>
      <c r="M392" s="228"/>
      <c r="N392" s="228"/>
      <c r="O392" s="228"/>
      <c r="T392" s="228"/>
      <c r="U392" s="228"/>
      <c r="V392" s="228"/>
      <c r="AA392" s="228"/>
      <c r="AB392" s="228"/>
      <c r="AC392" s="228"/>
      <c r="AH392" s="228"/>
      <c r="AI392" s="228"/>
      <c r="AJ392" s="228"/>
    </row>
    <row r="393" spans="6:36" ht="13.5" customHeight="1">
      <c r="F393" s="228"/>
      <c r="G393" s="228"/>
      <c r="H393" s="228"/>
      <c r="M393" s="228"/>
      <c r="N393" s="228"/>
      <c r="O393" s="228"/>
      <c r="T393" s="228"/>
      <c r="U393" s="228"/>
      <c r="V393" s="228"/>
      <c r="AA393" s="228"/>
      <c r="AB393" s="228"/>
      <c r="AC393" s="228"/>
      <c r="AH393" s="228"/>
      <c r="AI393" s="228"/>
      <c r="AJ393" s="228"/>
    </row>
    <row r="394" spans="6:36" ht="13.5" customHeight="1">
      <c r="F394" s="228"/>
      <c r="G394" s="228"/>
      <c r="H394" s="228"/>
      <c r="M394" s="228"/>
      <c r="N394" s="228"/>
      <c r="O394" s="228"/>
      <c r="T394" s="228"/>
      <c r="U394" s="228"/>
      <c r="V394" s="228"/>
      <c r="AA394" s="228"/>
      <c r="AB394" s="228"/>
      <c r="AC394" s="228"/>
      <c r="AH394" s="228"/>
      <c r="AI394" s="228"/>
      <c r="AJ394" s="228"/>
    </row>
    <row r="395" spans="6:36" ht="13.5" customHeight="1">
      <c r="F395" s="228"/>
      <c r="G395" s="228"/>
      <c r="H395" s="228"/>
      <c r="M395" s="228"/>
      <c r="N395" s="228"/>
      <c r="O395" s="228"/>
      <c r="T395" s="228"/>
      <c r="U395" s="228"/>
      <c r="V395" s="228"/>
      <c r="AA395" s="228"/>
      <c r="AB395" s="228"/>
      <c r="AC395" s="228"/>
      <c r="AH395" s="228"/>
      <c r="AI395" s="228"/>
      <c r="AJ395" s="228"/>
    </row>
    <row r="396" spans="6:36" ht="13.5" customHeight="1">
      <c r="F396" s="228"/>
      <c r="G396" s="228"/>
      <c r="H396" s="228"/>
      <c r="M396" s="228"/>
      <c r="N396" s="228"/>
      <c r="O396" s="228"/>
      <c r="T396" s="228"/>
      <c r="U396" s="228"/>
      <c r="V396" s="228"/>
      <c r="AA396" s="228"/>
      <c r="AB396" s="228"/>
      <c r="AC396" s="228"/>
      <c r="AH396" s="228"/>
      <c r="AI396" s="228"/>
      <c r="AJ396" s="228"/>
    </row>
    <row r="397" spans="6:36" ht="13.5" customHeight="1">
      <c r="F397" s="228"/>
      <c r="G397" s="228"/>
      <c r="H397" s="228"/>
      <c r="M397" s="228"/>
      <c r="N397" s="228"/>
      <c r="O397" s="228"/>
      <c r="T397" s="228"/>
      <c r="U397" s="228"/>
      <c r="V397" s="228"/>
      <c r="AA397" s="228"/>
      <c r="AB397" s="228"/>
      <c r="AC397" s="228"/>
      <c r="AH397" s="228"/>
      <c r="AI397" s="228"/>
      <c r="AJ397" s="228"/>
    </row>
    <row r="398" spans="6:36" ht="13.5" customHeight="1">
      <c r="F398" s="228"/>
      <c r="G398" s="228"/>
      <c r="H398" s="228"/>
      <c r="M398" s="228"/>
      <c r="N398" s="228"/>
      <c r="O398" s="228"/>
      <c r="T398" s="228"/>
      <c r="U398" s="228"/>
      <c r="V398" s="228"/>
      <c r="AA398" s="228"/>
      <c r="AB398" s="228"/>
      <c r="AC398" s="228"/>
      <c r="AH398" s="228"/>
      <c r="AI398" s="228"/>
      <c r="AJ398" s="228"/>
    </row>
    <row r="399" spans="6:36" ht="13.5" customHeight="1">
      <c r="F399" s="228"/>
      <c r="G399" s="228"/>
      <c r="H399" s="228"/>
      <c r="M399" s="228"/>
      <c r="N399" s="228"/>
      <c r="O399" s="228"/>
      <c r="T399" s="228"/>
      <c r="U399" s="228"/>
      <c r="V399" s="228"/>
      <c r="AA399" s="228"/>
      <c r="AB399" s="228"/>
      <c r="AC399" s="228"/>
      <c r="AH399" s="228"/>
      <c r="AI399" s="228"/>
      <c r="AJ399" s="228"/>
    </row>
    <row r="400" spans="6:36" ht="13.5" customHeight="1">
      <c r="F400" s="228"/>
      <c r="G400" s="228"/>
      <c r="H400" s="228"/>
      <c r="M400" s="228"/>
      <c r="N400" s="228"/>
      <c r="O400" s="228"/>
      <c r="T400" s="228"/>
      <c r="U400" s="228"/>
      <c r="V400" s="228"/>
      <c r="AA400" s="228"/>
      <c r="AB400" s="228"/>
      <c r="AC400" s="228"/>
      <c r="AH400" s="228"/>
      <c r="AI400" s="228"/>
      <c r="AJ400" s="228"/>
    </row>
    <row r="401" spans="6:36" ht="13.5" customHeight="1">
      <c r="F401" s="228"/>
      <c r="G401" s="228"/>
      <c r="H401" s="228"/>
      <c r="M401" s="228"/>
      <c r="N401" s="228"/>
      <c r="O401" s="228"/>
      <c r="T401" s="228"/>
      <c r="U401" s="228"/>
      <c r="V401" s="228"/>
      <c r="AA401" s="228"/>
      <c r="AB401" s="228"/>
      <c r="AC401" s="228"/>
      <c r="AH401" s="228"/>
      <c r="AI401" s="228"/>
      <c r="AJ401" s="228"/>
    </row>
    <row r="402" spans="6:36" ht="13.5" customHeight="1">
      <c r="F402" s="228"/>
      <c r="G402" s="228"/>
      <c r="H402" s="228"/>
      <c r="M402" s="228"/>
      <c r="N402" s="228"/>
      <c r="O402" s="228"/>
      <c r="T402" s="228"/>
      <c r="U402" s="228"/>
      <c r="V402" s="228"/>
      <c r="AA402" s="228"/>
      <c r="AB402" s="228"/>
      <c r="AC402" s="228"/>
      <c r="AH402" s="228"/>
      <c r="AI402" s="228"/>
      <c r="AJ402" s="228"/>
    </row>
    <row r="403" spans="6:36" ht="13.5" customHeight="1">
      <c r="F403" s="228"/>
      <c r="G403" s="228"/>
      <c r="H403" s="228"/>
      <c r="M403" s="228"/>
      <c r="N403" s="228"/>
      <c r="O403" s="228"/>
      <c r="T403" s="228"/>
      <c r="U403" s="228"/>
      <c r="V403" s="228"/>
      <c r="AA403" s="228"/>
      <c r="AB403" s="228"/>
      <c r="AC403" s="228"/>
      <c r="AH403" s="228"/>
      <c r="AI403" s="228"/>
      <c r="AJ403" s="228"/>
    </row>
    <row r="404" spans="6:36" ht="13.5" customHeight="1">
      <c r="F404" s="228"/>
      <c r="G404" s="228"/>
      <c r="H404" s="228"/>
      <c r="M404" s="228"/>
      <c r="N404" s="228"/>
      <c r="O404" s="228"/>
      <c r="T404" s="228"/>
      <c r="U404" s="228"/>
      <c r="V404" s="228"/>
      <c r="AA404" s="228"/>
      <c r="AB404" s="228"/>
      <c r="AC404" s="228"/>
      <c r="AH404" s="228"/>
      <c r="AI404" s="228"/>
      <c r="AJ404" s="228"/>
    </row>
    <row r="405" spans="6:36" ht="13.5" customHeight="1">
      <c r="F405" s="228"/>
      <c r="G405" s="228"/>
      <c r="H405" s="228"/>
      <c r="M405" s="228"/>
      <c r="N405" s="228"/>
      <c r="O405" s="228"/>
      <c r="T405" s="228"/>
      <c r="U405" s="228"/>
      <c r="V405" s="228"/>
      <c r="AA405" s="228"/>
      <c r="AB405" s="228"/>
      <c r="AC405" s="228"/>
      <c r="AH405" s="228"/>
      <c r="AI405" s="228"/>
      <c r="AJ405" s="228"/>
    </row>
    <row r="406" spans="6:36" ht="13.5" customHeight="1">
      <c r="F406" s="228"/>
      <c r="G406" s="228"/>
      <c r="H406" s="228"/>
      <c r="M406" s="228"/>
      <c r="N406" s="228"/>
      <c r="O406" s="228"/>
      <c r="T406" s="228"/>
      <c r="U406" s="228"/>
      <c r="V406" s="228"/>
      <c r="AA406" s="228"/>
      <c r="AB406" s="228"/>
      <c r="AC406" s="228"/>
      <c r="AH406" s="228"/>
      <c r="AI406" s="228"/>
      <c r="AJ406" s="228"/>
    </row>
    <row r="407" spans="6:36" ht="13.5" customHeight="1">
      <c r="F407" s="228"/>
      <c r="G407" s="228"/>
      <c r="H407" s="228"/>
      <c r="M407" s="228"/>
      <c r="N407" s="228"/>
      <c r="O407" s="228"/>
      <c r="T407" s="228"/>
      <c r="U407" s="228"/>
      <c r="V407" s="228"/>
      <c r="AA407" s="228"/>
      <c r="AB407" s="228"/>
      <c r="AC407" s="228"/>
      <c r="AH407" s="228"/>
      <c r="AI407" s="228"/>
      <c r="AJ407" s="228"/>
    </row>
    <row r="408" spans="6:36" ht="13.5" customHeight="1">
      <c r="F408" s="228"/>
      <c r="G408" s="228"/>
      <c r="H408" s="228"/>
      <c r="M408" s="228"/>
      <c r="N408" s="228"/>
      <c r="O408" s="228"/>
      <c r="T408" s="228"/>
      <c r="U408" s="228"/>
      <c r="V408" s="228"/>
      <c r="AA408" s="228"/>
      <c r="AB408" s="228"/>
      <c r="AC408" s="228"/>
      <c r="AH408" s="228"/>
      <c r="AI408" s="228"/>
      <c r="AJ408" s="228"/>
    </row>
    <row r="409" spans="6:36" ht="13.5" customHeight="1">
      <c r="F409" s="228"/>
      <c r="G409" s="228"/>
      <c r="H409" s="228"/>
      <c r="M409" s="228"/>
      <c r="N409" s="228"/>
      <c r="O409" s="228"/>
      <c r="T409" s="228"/>
      <c r="U409" s="228"/>
      <c r="V409" s="228"/>
      <c r="AA409" s="228"/>
      <c r="AB409" s="228"/>
      <c r="AC409" s="228"/>
      <c r="AH409" s="228"/>
      <c r="AI409" s="228"/>
      <c r="AJ409" s="228"/>
    </row>
    <row r="410" spans="6:36" ht="13.5" customHeight="1">
      <c r="F410" s="228"/>
      <c r="G410" s="228"/>
      <c r="H410" s="228"/>
      <c r="M410" s="228"/>
      <c r="N410" s="228"/>
      <c r="O410" s="228"/>
      <c r="T410" s="228"/>
      <c r="U410" s="228"/>
      <c r="V410" s="228"/>
      <c r="AA410" s="228"/>
      <c r="AB410" s="228"/>
      <c r="AC410" s="228"/>
      <c r="AH410" s="228"/>
      <c r="AI410" s="228"/>
      <c r="AJ410" s="228"/>
    </row>
    <row r="411" spans="6:36" ht="13.5" customHeight="1">
      <c r="F411" s="228"/>
      <c r="G411" s="228"/>
      <c r="H411" s="228"/>
      <c r="M411" s="228"/>
      <c r="N411" s="228"/>
      <c r="O411" s="228"/>
      <c r="T411" s="228"/>
      <c r="U411" s="228"/>
      <c r="V411" s="228"/>
      <c r="AA411" s="228"/>
      <c r="AB411" s="228"/>
      <c r="AC411" s="228"/>
      <c r="AH411" s="228"/>
      <c r="AI411" s="228"/>
      <c r="AJ411" s="228"/>
    </row>
    <row r="412" spans="6:36" ht="13.5" customHeight="1">
      <c r="F412" s="228"/>
      <c r="G412" s="228"/>
      <c r="H412" s="228"/>
      <c r="M412" s="228"/>
      <c r="N412" s="228"/>
      <c r="O412" s="228"/>
      <c r="T412" s="228"/>
      <c r="U412" s="228"/>
      <c r="V412" s="228"/>
      <c r="AA412" s="228"/>
      <c r="AB412" s="228"/>
      <c r="AC412" s="228"/>
      <c r="AH412" s="228"/>
      <c r="AI412" s="228"/>
      <c r="AJ412" s="228"/>
    </row>
    <row r="413" spans="6:36" ht="13.5" customHeight="1">
      <c r="F413" s="228"/>
      <c r="G413" s="228"/>
      <c r="H413" s="228"/>
      <c r="M413" s="228"/>
      <c r="N413" s="228"/>
      <c r="O413" s="228"/>
      <c r="T413" s="228"/>
      <c r="U413" s="228"/>
      <c r="V413" s="228"/>
      <c r="AA413" s="228"/>
      <c r="AB413" s="228"/>
      <c r="AC413" s="228"/>
      <c r="AH413" s="228"/>
      <c r="AI413" s="228"/>
      <c r="AJ413" s="228"/>
    </row>
    <row r="414" spans="6:36" ht="13.5" customHeight="1">
      <c r="F414" s="228"/>
      <c r="G414" s="228"/>
      <c r="H414" s="228"/>
      <c r="M414" s="228"/>
      <c r="N414" s="228"/>
      <c r="O414" s="228"/>
      <c r="T414" s="228"/>
      <c r="U414" s="228"/>
      <c r="V414" s="228"/>
      <c r="AA414" s="228"/>
      <c r="AB414" s="228"/>
      <c r="AC414" s="228"/>
      <c r="AH414" s="228"/>
      <c r="AI414" s="228"/>
      <c r="AJ414" s="228"/>
    </row>
    <row r="415" spans="6:36" ht="13.5" customHeight="1">
      <c r="F415" s="228"/>
      <c r="G415" s="228"/>
      <c r="H415" s="228"/>
      <c r="M415" s="228"/>
      <c r="N415" s="228"/>
      <c r="O415" s="228"/>
      <c r="T415" s="228"/>
      <c r="U415" s="228"/>
      <c r="V415" s="228"/>
      <c r="AA415" s="228"/>
      <c r="AB415" s="228"/>
      <c r="AC415" s="228"/>
      <c r="AH415" s="228"/>
      <c r="AI415" s="228"/>
      <c r="AJ415" s="228"/>
    </row>
    <row r="416" spans="6:36" ht="13.5" customHeight="1">
      <c r="F416" s="228"/>
      <c r="G416" s="228"/>
      <c r="H416" s="228"/>
      <c r="M416" s="228"/>
      <c r="N416" s="228"/>
      <c r="O416" s="228"/>
      <c r="T416" s="228"/>
      <c r="U416" s="228"/>
      <c r="V416" s="228"/>
      <c r="AA416" s="228"/>
      <c r="AB416" s="228"/>
      <c r="AC416" s="228"/>
      <c r="AH416" s="228"/>
      <c r="AI416" s="228"/>
      <c r="AJ416" s="228"/>
    </row>
    <row r="417" spans="6:36" ht="13.5" customHeight="1">
      <c r="F417" s="228"/>
      <c r="G417" s="228"/>
      <c r="H417" s="228"/>
      <c r="M417" s="228"/>
      <c r="N417" s="228"/>
      <c r="O417" s="228"/>
      <c r="T417" s="228"/>
      <c r="U417" s="228"/>
      <c r="V417" s="228"/>
      <c r="AA417" s="228"/>
      <c r="AB417" s="228"/>
      <c r="AC417" s="228"/>
      <c r="AH417" s="228"/>
      <c r="AI417" s="228"/>
      <c r="AJ417" s="228"/>
    </row>
    <row r="418" spans="6:36" ht="13.5" customHeight="1">
      <c r="F418" s="228"/>
      <c r="G418" s="228"/>
      <c r="H418" s="228"/>
      <c r="M418" s="228"/>
      <c r="N418" s="228"/>
      <c r="O418" s="228"/>
      <c r="T418" s="228"/>
      <c r="U418" s="228"/>
      <c r="V418" s="228"/>
      <c r="AA418" s="228"/>
      <c r="AB418" s="228"/>
      <c r="AC418" s="228"/>
      <c r="AH418" s="228"/>
      <c r="AI418" s="228"/>
      <c r="AJ418" s="228"/>
    </row>
    <row r="419" spans="6:36" ht="13.5" customHeight="1">
      <c r="F419" s="228"/>
      <c r="G419" s="228"/>
      <c r="H419" s="228"/>
      <c r="M419" s="228"/>
      <c r="N419" s="228"/>
      <c r="O419" s="228"/>
      <c r="T419" s="228"/>
      <c r="U419" s="228"/>
      <c r="V419" s="228"/>
      <c r="AA419" s="228"/>
      <c r="AB419" s="228"/>
      <c r="AC419" s="228"/>
      <c r="AH419" s="228"/>
      <c r="AI419" s="228"/>
      <c r="AJ419" s="228"/>
    </row>
    <row r="420" spans="6:36" ht="13.5" customHeight="1">
      <c r="F420" s="228"/>
      <c r="G420" s="228"/>
      <c r="H420" s="228"/>
      <c r="M420" s="228"/>
      <c r="N420" s="228"/>
      <c r="O420" s="228"/>
      <c r="T420" s="228"/>
      <c r="U420" s="228"/>
      <c r="V420" s="228"/>
      <c r="AA420" s="228"/>
      <c r="AB420" s="228"/>
      <c r="AC420" s="228"/>
      <c r="AH420" s="228"/>
      <c r="AI420" s="228"/>
      <c r="AJ420" s="228"/>
    </row>
    <row r="421" spans="6:36" ht="13.5" customHeight="1">
      <c r="F421" s="228"/>
      <c r="G421" s="228"/>
      <c r="H421" s="228"/>
      <c r="M421" s="228"/>
      <c r="N421" s="228"/>
      <c r="O421" s="228"/>
      <c r="T421" s="228"/>
      <c r="U421" s="228"/>
      <c r="V421" s="228"/>
      <c r="AA421" s="228"/>
      <c r="AB421" s="228"/>
      <c r="AC421" s="228"/>
      <c r="AH421" s="228"/>
      <c r="AI421" s="228"/>
      <c r="AJ421" s="228"/>
    </row>
    <row r="422" spans="6:36" ht="13.5" customHeight="1">
      <c r="F422" s="228"/>
      <c r="G422" s="228"/>
      <c r="H422" s="228"/>
      <c r="M422" s="228"/>
      <c r="N422" s="228"/>
      <c r="O422" s="228"/>
      <c r="T422" s="228"/>
      <c r="U422" s="228"/>
      <c r="V422" s="228"/>
      <c r="AA422" s="228"/>
      <c r="AB422" s="228"/>
      <c r="AC422" s="228"/>
      <c r="AH422" s="228"/>
      <c r="AI422" s="228"/>
      <c r="AJ422" s="228"/>
    </row>
    <row r="423" spans="6:36" ht="13.5" customHeight="1">
      <c r="F423" s="228"/>
      <c r="G423" s="228"/>
      <c r="H423" s="228"/>
      <c r="M423" s="228"/>
      <c r="N423" s="228"/>
      <c r="O423" s="228"/>
      <c r="T423" s="228"/>
      <c r="U423" s="228"/>
      <c r="V423" s="228"/>
      <c r="AA423" s="228"/>
      <c r="AB423" s="228"/>
      <c r="AC423" s="228"/>
      <c r="AH423" s="228"/>
      <c r="AI423" s="228"/>
      <c r="AJ423" s="228"/>
    </row>
    <row r="424" spans="6:36" ht="13.5" customHeight="1">
      <c r="F424" s="228"/>
      <c r="G424" s="228"/>
      <c r="H424" s="228"/>
      <c r="M424" s="228"/>
      <c r="N424" s="228"/>
      <c r="O424" s="228"/>
      <c r="T424" s="228"/>
      <c r="U424" s="228"/>
      <c r="V424" s="228"/>
      <c r="AA424" s="228"/>
      <c r="AB424" s="228"/>
      <c r="AC424" s="228"/>
      <c r="AH424" s="228"/>
      <c r="AI424" s="228"/>
      <c r="AJ424" s="228"/>
    </row>
    <row r="425" spans="6:36" ht="13.5" customHeight="1">
      <c r="F425" s="228"/>
      <c r="G425" s="228"/>
      <c r="H425" s="228"/>
      <c r="M425" s="228"/>
      <c r="N425" s="228"/>
      <c r="O425" s="228"/>
      <c r="T425" s="228"/>
      <c r="U425" s="228"/>
      <c r="V425" s="228"/>
      <c r="AA425" s="228"/>
      <c r="AB425" s="228"/>
      <c r="AC425" s="228"/>
      <c r="AH425" s="228"/>
      <c r="AI425" s="228"/>
      <c r="AJ425" s="228"/>
    </row>
    <row r="426" spans="6:36" ht="13.5" customHeight="1">
      <c r="F426" s="228"/>
      <c r="G426" s="228"/>
      <c r="H426" s="228"/>
      <c r="M426" s="228"/>
      <c r="N426" s="228"/>
      <c r="O426" s="228"/>
      <c r="T426" s="228"/>
      <c r="U426" s="228"/>
      <c r="V426" s="228"/>
      <c r="AA426" s="228"/>
      <c r="AB426" s="228"/>
      <c r="AC426" s="228"/>
      <c r="AH426" s="228"/>
      <c r="AI426" s="228"/>
      <c r="AJ426" s="228"/>
    </row>
    <row r="427" spans="6:36" ht="13.5" customHeight="1">
      <c r="F427" s="228"/>
      <c r="G427" s="228"/>
      <c r="H427" s="228"/>
      <c r="M427" s="228"/>
      <c r="N427" s="228"/>
      <c r="O427" s="228"/>
      <c r="T427" s="228"/>
      <c r="U427" s="228"/>
      <c r="V427" s="228"/>
      <c r="AA427" s="228"/>
      <c r="AB427" s="228"/>
      <c r="AC427" s="228"/>
      <c r="AH427" s="228"/>
      <c r="AI427" s="228"/>
      <c r="AJ427" s="228"/>
    </row>
    <row r="428" spans="6:36" ht="13.5" customHeight="1">
      <c r="F428" s="228"/>
      <c r="G428" s="228"/>
      <c r="H428" s="228"/>
      <c r="M428" s="228"/>
      <c r="N428" s="228"/>
      <c r="O428" s="228"/>
      <c r="T428" s="228"/>
      <c r="U428" s="228"/>
      <c r="V428" s="228"/>
      <c r="AA428" s="228"/>
      <c r="AB428" s="228"/>
      <c r="AC428" s="228"/>
      <c r="AH428" s="228"/>
      <c r="AI428" s="228"/>
      <c r="AJ428" s="228"/>
    </row>
    <row r="429" spans="6:36" ht="13.5" customHeight="1">
      <c r="F429" s="228"/>
      <c r="G429" s="228"/>
      <c r="H429" s="228"/>
      <c r="M429" s="228"/>
      <c r="N429" s="228"/>
      <c r="O429" s="228"/>
      <c r="T429" s="228"/>
      <c r="U429" s="228"/>
      <c r="V429" s="228"/>
      <c r="AA429" s="228"/>
      <c r="AB429" s="228"/>
      <c r="AC429" s="228"/>
      <c r="AH429" s="228"/>
      <c r="AI429" s="228"/>
      <c r="AJ429" s="228"/>
    </row>
    <row r="430" spans="6:36" ht="13.5" customHeight="1">
      <c r="F430" s="228"/>
      <c r="G430" s="228"/>
      <c r="H430" s="228"/>
      <c r="M430" s="228"/>
      <c r="N430" s="228"/>
      <c r="O430" s="228"/>
      <c r="T430" s="228"/>
      <c r="U430" s="228"/>
      <c r="V430" s="228"/>
      <c r="AA430" s="228"/>
      <c r="AB430" s="228"/>
      <c r="AC430" s="228"/>
      <c r="AH430" s="228"/>
      <c r="AI430" s="228"/>
      <c r="AJ430" s="228"/>
    </row>
    <row r="431" spans="6:36" ht="13.5" customHeight="1">
      <c r="F431" s="228"/>
      <c r="G431" s="228"/>
      <c r="H431" s="228"/>
      <c r="M431" s="228"/>
      <c r="N431" s="228"/>
      <c r="O431" s="228"/>
      <c r="T431" s="228"/>
      <c r="U431" s="228"/>
      <c r="V431" s="228"/>
      <c r="AA431" s="228"/>
      <c r="AB431" s="228"/>
      <c r="AC431" s="228"/>
      <c r="AH431" s="228"/>
      <c r="AI431" s="228"/>
      <c r="AJ431" s="228"/>
    </row>
    <row r="432" spans="6:36" ht="13.5" customHeight="1">
      <c r="F432" s="228"/>
      <c r="G432" s="228"/>
      <c r="H432" s="228"/>
      <c r="M432" s="228"/>
      <c r="N432" s="228"/>
      <c r="O432" s="228"/>
      <c r="T432" s="228"/>
      <c r="U432" s="228"/>
      <c r="V432" s="228"/>
      <c r="AA432" s="228"/>
      <c r="AB432" s="228"/>
      <c r="AC432" s="228"/>
      <c r="AH432" s="228"/>
      <c r="AI432" s="228"/>
      <c r="AJ432" s="228"/>
    </row>
    <row r="433" spans="6:36" ht="13.5" customHeight="1">
      <c r="F433" s="228"/>
      <c r="G433" s="228"/>
      <c r="H433" s="228"/>
      <c r="M433" s="228"/>
      <c r="N433" s="228"/>
      <c r="O433" s="228"/>
      <c r="T433" s="228"/>
      <c r="U433" s="228"/>
      <c r="V433" s="228"/>
      <c r="AA433" s="228"/>
      <c r="AB433" s="228"/>
      <c r="AC433" s="228"/>
      <c r="AH433" s="228"/>
      <c r="AI433" s="228"/>
      <c r="AJ433" s="228"/>
    </row>
    <row r="434" spans="6:36" ht="13.5" customHeight="1">
      <c r="F434" s="228"/>
      <c r="G434" s="228"/>
      <c r="H434" s="228"/>
      <c r="M434" s="228"/>
      <c r="N434" s="228"/>
      <c r="O434" s="228"/>
      <c r="T434" s="228"/>
      <c r="U434" s="228"/>
      <c r="V434" s="228"/>
      <c r="AA434" s="228"/>
      <c r="AB434" s="228"/>
      <c r="AC434" s="228"/>
      <c r="AH434" s="228"/>
      <c r="AI434" s="228"/>
      <c r="AJ434" s="228"/>
    </row>
    <row r="435" spans="6:36" ht="13.5" customHeight="1">
      <c r="F435" s="228"/>
      <c r="G435" s="228"/>
      <c r="H435" s="228"/>
      <c r="M435" s="228"/>
      <c r="N435" s="228"/>
      <c r="O435" s="228"/>
      <c r="T435" s="228"/>
      <c r="U435" s="228"/>
      <c r="V435" s="228"/>
      <c r="AA435" s="228"/>
      <c r="AB435" s="228"/>
      <c r="AC435" s="228"/>
      <c r="AH435" s="228"/>
      <c r="AI435" s="228"/>
      <c r="AJ435" s="228"/>
    </row>
    <row r="436" spans="6:36" ht="13.5" customHeight="1">
      <c r="F436" s="228"/>
      <c r="G436" s="228"/>
      <c r="H436" s="228"/>
      <c r="M436" s="228"/>
      <c r="N436" s="228"/>
      <c r="O436" s="228"/>
      <c r="T436" s="228"/>
      <c r="U436" s="228"/>
      <c r="V436" s="228"/>
      <c r="AA436" s="228"/>
      <c r="AB436" s="228"/>
      <c r="AC436" s="228"/>
      <c r="AH436" s="228"/>
      <c r="AI436" s="228"/>
      <c r="AJ436" s="228"/>
    </row>
    <row r="437" spans="6:36" ht="13.5" customHeight="1">
      <c r="F437" s="228"/>
      <c r="G437" s="228"/>
      <c r="H437" s="228"/>
      <c r="M437" s="228"/>
      <c r="N437" s="228"/>
      <c r="O437" s="228"/>
      <c r="T437" s="228"/>
      <c r="U437" s="228"/>
      <c r="V437" s="228"/>
      <c r="AA437" s="228"/>
      <c r="AB437" s="228"/>
      <c r="AC437" s="228"/>
      <c r="AH437" s="228"/>
      <c r="AI437" s="228"/>
      <c r="AJ437" s="228"/>
    </row>
    <row r="438" spans="6:36" ht="13.5" customHeight="1">
      <c r="F438" s="228"/>
      <c r="G438" s="228"/>
      <c r="H438" s="228"/>
      <c r="M438" s="228"/>
      <c r="N438" s="228"/>
      <c r="O438" s="228"/>
      <c r="T438" s="228"/>
      <c r="U438" s="228"/>
      <c r="V438" s="228"/>
      <c r="AA438" s="228"/>
      <c r="AB438" s="228"/>
      <c r="AC438" s="228"/>
      <c r="AH438" s="228"/>
      <c r="AI438" s="228"/>
      <c r="AJ438" s="228"/>
    </row>
    <row r="439" spans="6:36" ht="13.5" customHeight="1">
      <c r="F439" s="228"/>
      <c r="G439" s="228"/>
      <c r="H439" s="228"/>
      <c r="M439" s="228"/>
      <c r="N439" s="228"/>
      <c r="O439" s="228"/>
      <c r="T439" s="228"/>
      <c r="U439" s="228"/>
      <c r="V439" s="228"/>
      <c r="AA439" s="228"/>
      <c r="AB439" s="228"/>
      <c r="AC439" s="228"/>
      <c r="AH439" s="228"/>
      <c r="AI439" s="228"/>
      <c r="AJ439" s="228"/>
    </row>
    <row r="440" spans="6:36" ht="13.5" customHeight="1">
      <c r="F440" s="228"/>
      <c r="G440" s="228"/>
      <c r="H440" s="228"/>
      <c r="M440" s="228"/>
      <c r="N440" s="228"/>
      <c r="O440" s="228"/>
      <c r="T440" s="228"/>
      <c r="U440" s="228"/>
      <c r="V440" s="228"/>
      <c r="AA440" s="228"/>
      <c r="AB440" s="228"/>
      <c r="AC440" s="228"/>
      <c r="AH440" s="228"/>
      <c r="AI440" s="228"/>
      <c r="AJ440" s="228"/>
    </row>
    <row r="441" spans="6:36" ht="13.5" customHeight="1">
      <c r="F441" s="228"/>
      <c r="G441" s="228"/>
      <c r="H441" s="228"/>
      <c r="M441" s="228"/>
      <c r="N441" s="228"/>
      <c r="O441" s="228"/>
      <c r="T441" s="228"/>
      <c r="U441" s="228"/>
      <c r="V441" s="228"/>
      <c r="AA441" s="228"/>
      <c r="AB441" s="228"/>
      <c r="AC441" s="228"/>
      <c r="AH441" s="228"/>
      <c r="AI441" s="228"/>
      <c r="AJ441" s="228"/>
    </row>
    <row r="442" spans="6:36" ht="13.5" customHeight="1">
      <c r="F442" s="228"/>
      <c r="G442" s="228"/>
      <c r="H442" s="228"/>
      <c r="M442" s="228"/>
      <c r="N442" s="228"/>
      <c r="O442" s="228"/>
      <c r="T442" s="228"/>
      <c r="U442" s="228"/>
      <c r="V442" s="228"/>
      <c r="AA442" s="228"/>
      <c r="AB442" s="228"/>
      <c r="AC442" s="228"/>
      <c r="AH442" s="228"/>
      <c r="AI442" s="228"/>
      <c r="AJ442" s="228"/>
    </row>
    <row r="443" spans="6:36" ht="13.5" customHeight="1">
      <c r="F443" s="228"/>
      <c r="G443" s="228"/>
      <c r="H443" s="228"/>
      <c r="M443" s="228"/>
      <c r="N443" s="228"/>
      <c r="O443" s="228"/>
      <c r="T443" s="228"/>
      <c r="U443" s="228"/>
      <c r="V443" s="228"/>
      <c r="AA443" s="228"/>
      <c r="AB443" s="228"/>
      <c r="AC443" s="228"/>
      <c r="AH443" s="228"/>
      <c r="AI443" s="228"/>
      <c r="AJ443" s="228"/>
    </row>
    <row r="444" spans="6:36" ht="13.5" customHeight="1">
      <c r="F444" s="228"/>
      <c r="G444" s="228"/>
      <c r="H444" s="228"/>
      <c r="M444" s="228"/>
      <c r="N444" s="228"/>
      <c r="O444" s="228"/>
      <c r="T444" s="228"/>
      <c r="U444" s="228"/>
      <c r="V444" s="228"/>
      <c r="AA444" s="228"/>
      <c r="AB444" s="228"/>
      <c r="AC444" s="228"/>
      <c r="AH444" s="228"/>
      <c r="AI444" s="228"/>
      <c r="AJ444" s="228"/>
    </row>
    <row r="445" spans="6:36" ht="13.5" customHeight="1">
      <c r="F445" s="228"/>
      <c r="G445" s="228"/>
      <c r="H445" s="228"/>
      <c r="M445" s="228"/>
      <c r="N445" s="228"/>
      <c r="O445" s="228"/>
      <c r="T445" s="228"/>
      <c r="U445" s="228"/>
      <c r="V445" s="228"/>
      <c r="AA445" s="228"/>
      <c r="AB445" s="228"/>
      <c r="AC445" s="228"/>
      <c r="AH445" s="228"/>
      <c r="AI445" s="228"/>
      <c r="AJ445" s="228"/>
    </row>
    <row r="446" spans="6:36" ht="13.5" customHeight="1">
      <c r="F446" s="228"/>
      <c r="G446" s="228"/>
      <c r="H446" s="228"/>
      <c r="M446" s="228"/>
      <c r="N446" s="228"/>
      <c r="O446" s="228"/>
      <c r="T446" s="228"/>
      <c r="U446" s="228"/>
      <c r="V446" s="228"/>
      <c r="AA446" s="228"/>
      <c r="AB446" s="228"/>
      <c r="AC446" s="228"/>
      <c r="AH446" s="228"/>
      <c r="AI446" s="228"/>
      <c r="AJ446" s="228"/>
    </row>
    <row r="447" spans="6:36" ht="13.5" customHeight="1">
      <c r="F447" s="228"/>
      <c r="G447" s="228"/>
      <c r="H447" s="228"/>
      <c r="M447" s="228"/>
      <c r="N447" s="228"/>
      <c r="O447" s="228"/>
      <c r="T447" s="228"/>
      <c r="U447" s="228"/>
      <c r="V447" s="228"/>
      <c r="AA447" s="228"/>
      <c r="AB447" s="228"/>
      <c r="AC447" s="228"/>
      <c r="AH447" s="228"/>
      <c r="AI447" s="228"/>
      <c r="AJ447" s="228"/>
    </row>
    <row r="448" spans="6:36" ht="13.5" customHeight="1">
      <c r="F448" s="228"/>
      <c r="G448" s="228"/>
      <c r="H448" s="228"/>
      <c r="M448" s="228"/>
      <c r="N448" s="228"/>
      <c r="O448" s="228"/>
      <c r="T448" s="228"/>
      <c r="U448" s="228"/>
      <c r="V448" s="228"/>
      <c r="AA448" s="228"/>
      <c r="AB448" s="228"/>
      <c r="AC448" s="228"/>
      <c r="AH448" s="228"/>
      <c r="AI448" s="228"/>
      <c r="AJ448" s="228"/>
    </row>
    <row r="449" spans="6:36" ht="13.5" customHeight="1">
      <c r="F449" s="228"/>
      <c r="G449" s="228"/>
      <c r="H449" s="228"/>
      <c r="M449" s="228"/>
      <c r="N449" s="228"/>
      <c r="O449" s="228"/>
      <c r="T449" s="228"/>
      <c r="U449" s="228"/>
      <c r="V449" s="228"/>
      <c r="AA449" s="228"/>
      <c r="AB449" s="228"/>
      <c r="AC449" s="228"/>
      <c r="AH449" s="228"/>
      <c r="AI449" s="228"/>
      <c r="AJ449" s="228"/>
    </row>
    <row r="450" spans="6:36" ht="13.5" customHeight="1">
      <c r="F450" s="228"/>
      <c r="G450" s="228"/>
      <c r="H450" s="228"/>
      <c r="M450" s="228"/>
      <c r="N450" s="228"/>
      <c r="O450" s="228"/>
      <c r="T450" s="228"/>
      <c r="U450" s="228"/>
      <c r="V450" s="228"/>
      <c r="AA450" s="228"/>
      <c r="AB450" s="228"/>
      <c r="AC450" s="228"/>
      <c r="AH450" s="228"/>
      <c r="AI450" s="228"/>
      <c r="AJ450" s="228"/>
    </row>
    <row r="451" spans="6:36" ht="13.5" customHeight="1">
      <c r="F451" s="228"/>
      <c r="G451" s="228"/>
      <c r="H451" s="228"/>
      <c r="M451" s="228"/>
      <c r="N451" s="228"/>
      <c r="O451" s="228"/>
      <c r="T451" s="228"/>
      <c r="U451" s="228"/>
      <c r="V451" s="228"/>
      <c r="AA451" s="228"/>
      <c r="AB451" s="228"/>
      <c r="AC451" s="228"/>
      <c r="AH451" s="228"/>
      <c r="AI451" s="228"/>
      <c r="AJ451" s="228"/>
    </row>
    <row r="452" spans="6:36" ht="13.5" customHeight="1">
      <c r="F452" s="228"/>
      <c r="G452" s="228"/>
      <c r="H452" s="228"/>
      <c r="M452" s="228"/>
      <c r="N452" s="228"/>
      <c r="O452" s="228"/>
      <c r="T452" s="228"/>
      <c r="U452" s="228"/>
      <c r="V452" s="228"/>
      <c r="AA452" s="228"/>
      <c r="AB452" s="228"/>
      <c r="AC452" s="228"/>
      <c r="AH452" s="228"/>
      <c r="AI452" s="228"/>
      <c r="AJ452" s="228"/>
    </row>
    <row r="453" spans="6:36" ht="13.5" customHeight="1">
      <c r="F453" s="228"/>
      <c r="G453" s="228"/>
      <c r="H453" s="228"/>
      <c r="M453" s="228"/>
      <c r="N453" s="228"/>
      <c r="O453" s="228"/>
      <c r="T453" s="228"/>
      <c r="U453" s="228"/>
      <c r="V453" s="228"/>
      <c r="AA453" s="228"/>
      <c r="AB453" s="228"/>
      <c r="AC453" s="228"/>
      <c r="AH453" s="228"/>
      <c r="AI453" s="228"/>
      <c r="AJ453" s="228"/>
    </row>
    <row r="454" spans="6:36" ht="13.5" customHeight="1">
      <c r="F454" s="228"/>
      <c r="G454" s="228"/>
      <c r="H454" s="228"/>
      <c r="M454" s="228"/>
      <c r="N454" s="228"/>
      <c r="O454" s="228"/>
      <c r="T454" s="228"/>
      <c r="U454" s="228"/>
      <c r="V454" s="228"/>
      <c r="AA454" s="228"/>
      <c r="AB454" s="228"/>
      <c r="AC454" s="228"/>
      <c r="AH454" s="228"/>
      <c r="AI454" s="228"/>
      <c r="AJ454" s="228"/>
    </row>
    <row r="455" spans="6:36" ht="13.5" customHeight="1">
      <c r="F455" s="228"/>
      <c r="G455" s="228"/>
      <c r="H455" s="228"/>
      <c r="M455" s="228"/>
      <c r="N455" s="228"/>
      <c r="O455" s="228"/>
      <c r="T455" s="228"/>
      <c r="U455" s="228"/>
      <c r="V455" s="228"/>
      <c r="AA455" s="228"/>
      <c r="AB455" s="228"/>
      <c r="AC455" s="228"/>
      <c r="AH455" s="228"/>
      <c r="AI455" s="228"/>
      <c r="AJ455" s="228"/>
    </row>
    <row r="456" spans="6:36" ht="13.5" customHeight="1">
      <c r="F456" s="228"/>
      <c r="G456" s="228"/>
      <c r="H456" s="228"/>
      <c r="M456" s="228"/>
      <c r="N456" s="228"/>
      <c r="O456" s="228"/>
      <c r="T456" s="228"/>
      <c r="U456" s="228"/>
      <c r="V456" s="228"/>
      <c r="AA456" s="228"/>
      <c r="AB456" s="228"/>
      <c r="AC456" s="228"/>
      <c r="AH456" s="228"/>
      <c r="AI456" s="228"/>
      <c r="AJ456" s="228"/>
    </row>
    <row r="457" spans="6:36" ht="13.5" customHeight="1">
      <c r="F457" s="228"/>
      <c r="G457" s="228"/>
      <c r="H457" s="228"/>
      <c r="M457" s="228"/>
      <c r="N457" s="228"/>
      <c r="O457" s="228"/>
      <c r="T457" s="228"/>
      <c r="U457" s="228"/>
      <c r="V457" s="228"/>
      <c r="AA457" s="228"/>
      <c r="AB457" s="228"/>
      <c r="AC457" s="228"/>
      <c r="AH457" s="228"/>
      <c r="AI457" s="228"/>
      <c r="AJ457" s="228"/>
    </row>
    <row r="458" spans="6:36" ht="13.5" customHeight="1">
      <c r="F458" s="228"/>
      <c r="G458" s="228"/>
      <c r="H458" s="228"/>
      <c r="M458" s="228"/>
      <c r="N458" s="228"/>
      <c r="O458" s="228"/>
      <c r="T458" s="228"/>
      <c r="U458" s="228"/>
      <c r="V458" s="228"/>
      <c r="AA458" s="228"/>
      <c r="AB458" s="228"/>
      <c r="AC458" s="228"/>
      <c r="AH458" s="228"/>
      <c r="AI458" s="228"/>
      <c r="AJ458" s="228"/>
    </row>
    <row r="459" spans="6:36" ht="13.5" customHeight="1">
      <c r="F459" s="228"/>
      <c r="G459" s="228"/>
      <c r="H459" s="228"/>
      <c r="M459" s="228"/>
      <c r="N459" s="228"/>
      <c r="O459" s="228"/>
      <c r="T459" s="228"/>
      <c r="U459" s="228"/>
      <c r="V459" s="228"/>
      <c r="AA459" s="228"/>
      <c r="AB459" s="228"/>
      <c r="AC459" s="228"/>
      <c r="AH459" s="228"/>
      <c r="AI459" s="228"/>
      <c r="AJ459" s="228"/>
    </row>
    <row r="460" spans="6:36" ht="13.5" customHeight="1">
      <c r="F460" s="228"/>
      <c r="G460" s="228"/>
      <c r="H460" s="228"/>
      <c r="M460" s="228"/>
      <c r="N460" s="228"/>
      <c r="O460" s="228"/>
      <c r="T460" s="228"/>
      <c r="U460" s="228"/>
      <c r="V460" s="228"/>
      <c r="AA460" s="228"/>
      <c r="AB460" s="228"/>
      <c r="AC460" s="228"/>
      <c r="AH460" s="228"/>
      <c r="AI460" s="228"/>
      <c r="AJ460" s="228"/>
    </row>
    <row r="461" spans="6:36" ht="13.5" customHeight="1">
      <c r="F461" s="228"/>
      <c r="G461" s="228"/>
      <c r="H461" s="228"/>
      <c r="M461" s="228"/>
      <c r="N461" s="228"/>
      <c r="O461" s="228"/>
      <c r="T461" s="228"/>
      <c r="U461" s="228"/>
      <c r="V461" s="228"/>
      <c r="AA461" s="228"/>
      <c r="AB461" s="228"/>
      <c r="AC461" s="228"/>
      <c r="AH461" s="228"/>
      <c r="AI461" s="228"/>
      <c r="AJ461" s="228"/>
    </row>
    <row r="462" spans="6:36" ht="13.5" customHeight="1">
      <c r="F462" s="228"/>
      <c r="G462" s="228"/>
      <c r="H462" s="228"/>
      <c r="M462" s="228"/>
      <c r="N462" s="228"/>
      <c r="O462" s="228"/>
      <c r="T462" s="228"/>
      <c r="U462" s="228"/>
      <c r="V462" s="228"/>
      <c r="AA462" s="228"/>
      <c r="AB462" s="228"/>
      <c r="AC462" s="228"/>
      <c r="AH462" s="228"/>
      <c r="AI462" s="228"/>
      <c r="AJ462" s="228"/>
    </row>
    <row r="463" spans="6:36" ht="13.5" customHeight="1">
      <c r="F463" s="228"/>
      <c r="G463" s="228"/>
      <c r="H463" s="228"/>
      <c r="M463" s="228"/>
      <c r="N463" s="228"/>
      <c r="O463" s="228"/>
      <c r="T463" s="228"/>
      <c r="U463" s="228"/>
      <c r="V463" s="228"/>
      <c r="AA463" s="228"/>
      <c r="AB463" s="228"/>
      <c r="AC463" s="228"/>
      <c r="AH463" s="228"/>
      <c r="AI463" s="228"/>
      <c r="AJ463" s="228"/>
    </row>
    <row r="464" spans="6:36" ht="13.5" customHeight="1">
      <c r="F464" s="228"/>
      <c r="G464" s="228"/>
      <c r="H464" s="228"/>
      <c r="M464" s="228"/>
      <c r="N464" s="228"/>
      <c r="O464" s="228"/>
      <c r="T464" s="228"/>
      <c r="U464" s="228"/>
      <c r="V464" s="228"/>
      <c r="AA464" s="228"/>
      <c r="AB464" s="228"/>
      <c r="AC464" s="228"/>
      <c r="AH464" s="228"/>
      <c r="AI464" s="228"/>
      <c r="AJ464" s="228"/>
    </row>
    <row r="465" spans="6:36" ht="13.5" customHeight="1">
      <c r="F465" s="228"/>
      <c r="G465" s="228"/>
      <c r="H465" s="228"/>
      <c r="M465" s="228"/>
      <c r="N465" s="228"/>
      <c r="O465" s="228"/>
      <c r="T465" s="228"/>
      <c r="U465" s="228"/>
      <c r="V465" s="228"/>
      <c r="AA465" s="228"/>
      <c r="AB465" s="228"/>
      <c r="AC465" s="228"/>
      <c r="AH465" s="228"/>
      <c r="AI465" s="228"/>
      <c r="AJ465" s="228"/>
    </row>
    <row r="466" spans="6:36" ht="13.5" customHeight="1">
      <c r="F466" s="228"/>
      <c r="G466" s="228"/>
      <c r="H466" s="228"/>
      <c r="M466" s="228"/>
      <c r="N466" s="228"/>
      <c r="O466" s="228"/>
      <c r="T466" s="228"/>
      <c r="U466" s="228"/>
      <c r="V466" s="228"/>
      <c r="AA466" s="228"/>
      <c r="AB466" s="228"/>
      <c r="AC466" s="228"/>
      <c r="AH466" s="228"/>
      <c r="AI466" s="228"/>
      <c r="AJ466" s="228"/>
    </row>
    <row r="467" spans="6:36" ht="13.5" customHeight="1">
      <c r="F467" s="228"/>
      <c r="G467" s="228"/>
      <c r="H467" s="228"/>
      <c r="M467" s="228"/>
      <c r="N467" s="228"/>
      <c r="O467" s="228"/>
      <c r="T467" s="228"/>
      <c r="U467" s="228"/>
      <c r="V467" s="228"/>
      <c r="AA467" s="228"/>
      <c r="AB467" s="228"/>
      <c r="AC467" s="228"/>
      <c r="AH467" s="228"/>
      <c r="AI467" s="228"/>
      <c r="AJ467" s="228"/>
    </row>
    <row r="468" spans="6:36" ht="13.5" customHeight="1">
      <c r="F468" s="228"/>
      <c r="G468" s="228"/>
      <c r="H468" s="228"/>
      <c r="M468" s="228"/>
      <c r="N468" s="228"/>
      <c r="O468" s="228"/>
      <c r="T468" s="228"/>
      <c r="U468" s="228"/>
      <c r="V468" s="228"/>
      <c r="AA468" s="228"/>
      <c r="AB468" s="228"/>
      <c r="AC468" s="228"/>
      <c r="AH468" s="228"/>
      <c r="AI468" s="228"/>
      <c r="AJ468" s="228"/>
    </row>
    <row r="469" spans="6:36" ht="13.5" customHeight="1">
      <c r="F469" s="228"/>
      <c r="G469" s="228"/>
      <c r="H469" s="228"/>
      <c r="M469" s="228"/>
      <c r="N469" s="228"/>
      <c r="O469" s="228"/>
      <c r="T469" s="228"/>
      <c r="U469" s="228"/>
      <c r="V469" s="228"/>
      <c r="AA469" s="228"/>
      <c r="AB469" s="228"/>
      <c r="AC469" s="228"/>
      <c r="AH469" s="228"/>
      <c r="AI469" s="228"/>
      <c r="AJ469" s="228"/>
    </row>
    <row r="470" spans="6:36" ht="13.5" customHeight="1">
      <c r="F470" s="228"/>
      <c r="G470" s="228"/>
      <c r="H470" s="228"/>
      <c r="M470" s="228"/>
      <c r="N470" s="228"/>
      <c r="O470" s="228"/>
      <c r="T470" s="228"/>
      <c r="U470" s="228"/>
      <c r="V470" s="228"/>
      <c r="AA470" s="228"/>
      <c r="AB470" s="228"/>
      <c r="AC470" s="228"/>
      <c r="AH470" s="228"/>
      <c r="AI470" s="228"/>
      <c r="AJ470" s="228"/>
    </row>
    <row r="471" spans="6:36" ht="13.5" customHeight="1">
      <c r="F471" s="228"/>
      <c r="G471" s="228"/>
      <c r="H471" s="228"/>
      <c r="M471" s="228"/>
      <c r="N471" s="228"/>
      <c r="O471" s="228"/>
      <c r="T471" s="228"/>
      <c r="U471" s="228"/>
      <c r="V471" s="228"/>
      <c r="AA471" s="228"/>
      <c r="AB471" s="228"/>
      <c r="AC471" s="228"/>
      <c r="AH471" s="228"/>
      <c r="AI471" s="228"/>
      <c r="AJ471" s="228"/>
    </row>
    <row r="472" spans="6:36" ht="13.5" customHeight="1">
      <c r="F472" s="228"/>
      <c r="G472" s="228"/>
      <c r="H472" s="228"/>
      <c r="M472" s="228"/>
      <c r="N472" s="228"/>
      <c r="O472" s="228"/>
      <c r="T472" s="228"/>
      <c r="U472" s="228"/>
      <c r="V472" s="228"/>
      <c r="AA472" s="228"/>
      <c r="AB472" s="228"/>
      <c r="AC472" s="228"/>
      <c r="AH472" s="228"/>
      <c r="AI472" s="228"/>
      <c r="AJ472" s="228"/>
    </row>
    <row r="473" spans="6:36" ht="13.5" customHeight="1">
      <c r="F473" s="228"/>
      <c r="G473" s="228"/>
      <c r="H473" s="228"/>
      <c r="M473" s="228"/>
      <c r="N473" s="228"/>
      <c r="O473" s="228"/>
      <c r="T473" s="228"/>
      <c r="U473" s="228"/>
      <c r="V473" s="228"/>
      <c r="AA473" s="228"/>
      <c r="AB473" s="228"/>
      <c r="AC473" s="228"/>
      <c r="AH473" s="228"/>
      <c r="AI473" s="228"/>
      <c r="AJ473" s="228"/>
    </row>
    <row r="474" spans="6:36" ht="13.5" customHeight="1">
      <c r="F474" s="228"/>
      <c r="G474" s="228"/>
      <c r="H474" s="228"/>
      <c r="M474" s="228"/>
      <c r="N474" s="228"/>
      <c r="O474" s="228"/>
      <c r="T474" s="228"/>
      <c r="U474" s="228"/>
      <c r="V474" s="228"/>
      <c r="AA474" s="228"/>
      <c r="AB474" s="228"/>
      <c r="AC474" s="228"/>
      <c r="AH474" s="228"/>
      <c r="AI474" s="228"/>
      <c r="AJ474" s="228"/>
    </row>
    <row r="475" spans="6:36" ht="13.5" customHeight="1">
      <c r="F475" s="228"/>
      <c r="G475" s="228"/>
      <c r="H475" s="228"/>
      <c r="M475" s="228"/>
      <c r="N475" s="228"/>
      <c r="O475" s="228"/>
      <c r="T475" s="228"/>
      <c r="U475" s="228"/>
      <c r="V475" s="228"/>
      <c r="AA475" s="228"/>
      <c r="AB475" s="228"/>
      <c r="AC475" s="228"/>
      <c r="AH475" s="228"/>
      <c r="AI475" s="228"/>
      <c r="AJ475" s="228"/>
    </row>
    <row r="476" spans="6:36" ht="13.5" customHeight="1">
      <c r="F476" s="228"/>
      <c r="G476" s="228"/>
      <c r="H476" s="228"/>
      <c r="M476" s="228"/>
      <c r="N476" s="228"/>
      <c r="O476" s="228"/>
      <c r="T476" s="228"/>
      <c r="U476" s="228"/>
      <c r="V476" s="228"/>
      <c r="AA476" s="228"/>
      <c r="AB476" s="228"/>
      <c r="AC476" s="228"/>
      <c r="AH476" s="228"/>
      <c r="AI476" s="228"/>
      <c r="AJ476" s="228"/>
    </row>
    <row r="477" spans="6:36" ht="13.5" customHeight="1">
      <c r="F477" s="228"/>
      <c r="G477" s="228"/>
      <c r="H477" s="228"/>
      <c r="M477" s="228"/>
      <c r="N477" s="228"/>
      <c r="O477" s="228"/>
      <c r="T477" s="228"/>
      <c r="U477" s="228"/>
      <c r="V477" s="228"/>
      <c r="AA477" s="228"/>
      <c r="AB477" s="228"/>
      <c r="AC477" s="228"/>
      <c r="AH477" s="228"/>
      <c r="AI477" s="228"/>
      <c r="AJ477" s="228"/>
    </row>
    <row r="478" spans="6:36" ht="13.5" customHeight="1">
      <c r="F478" s="228"/>
      <c r="G478" s="228"/>
      <c r="H478" s="228"/>
      <c r="M478" s="228"/>
      <c r="N478" s="228"/>
      <c r="O478" s="228"/>
      <c r="T478" s="228"/>
      <c r="U478" s="228"/>
      <c r="V478" s="228"/>
      <c r="AA478" s="228"/>
      <c r="AB478" s="228"/>
      <c r="AC478" s="228"/>
      <c r="AH478" s="228"/>
      <c r="AI478" s="228"/>
      <c r="AJ478" s="228"/>
    </row>
    <row r="479" spans="6:36" ht="13.5" customHeight="1">
      <c r="F479" s="228"/>
      <c r="G479" s="228"/>
      <c r="H479" s="228"/>
      <c r="M479" s="228"/>
      <c r="N479" s="228"/>
      <c r="O479" s="228"/>
      <c r="T479" s="228"/>
      <c r="U479" s="228"/>
      <c r="V479" s="228"/>
      <c r="AA479" s="228"/>
      <c r="AB479" s="228"/>
      <c r="AC479" s="228"/>
      <c r="AH479" s="228"/>
      <c r="AI479" s="228"/>
      <c r="AJ479" s="228"/>
    </row>
    <row r="480" spans="6:36" ht="13.5" customHeight="1">
      <c r="F480" s="228"/>
      <c r="G480" s="228"/>
      <c r="H480" s="228"/>
      <c r="M480" s="228"/>
      <c r="N480" s="228"/>
      <c r="O480" s="228"/>
      <c r="T480" s="228"/>
      <c r="U480" s="228"/>
      <c r="V480" s="228"/>
      <c r="AA480" s="228"/>
      <c r="AB480" s="228"/>
      <c r="AC480" s="228"/>
      <c r="AH480" s="228"/>
      <c r="AI480" s="228"/>
      <c r="AJ480" s="228"/>
    </row>
    <row r="481" spans="6:36" ht="13.5" customHeight="1">
      <c r="F481" s="228"/>
      <c r="G481" s="228"/>
      <c r="H481" s="228"/>
      <c r="M481" s="228"/>
      <c r="N481" s="228"/>
      <c r="O481" s="228"/>
      <c r="T481" s="228"/>
      <c r="U481" s="228"/>
      <c r="V481" s="228"/>
      <c r="AA481" s="228"/>
      <c r="AB481" s="228"/>
      <c r="AC481" s="228"/>
      <c r="AH481" s="228"/>
      <c r="AI481" s="228"/>
      <c r="AJ481" s="228"/>
    </row>
    <row r="482" spans="6:36" ht="13.5" customHeight="1">
      <c r="F482" s="228"/>
      <c r="G482" s="228"/>
      <c r="H482" s="228"/>
      <c r="M482" s="228"/>
      <c r="N482" s="228"/>
      <c r="O482" s="228"/>
      <c r="T482" s="228"/>
      <c r="U482" s="228"/>
      <c r="V482" s="228"/>
      <c r="AA482" s="228"/>
      <c r="AB482" s="228"/>
      <c r="AC482" s="228"/>
      <c r="AH482" s="228"/>
      <c r="AI482" s="228"/>
      <c r="AJ482" s="228"/>
    </row>
    <row r="483" spans="6:36" ht="13.5" customHeight="1">
      <c r="F483" s="228"/>
      <c r="G483" s="228"/>
      <c r="H483" s="228"/>
      <c r="M483" s="228"/>
      <c r="N483" s="228"/>
      <c r="O483" s="228"/>
      <c r="T483" s="228"/>
      <c r="U483" s="228"/>
      <c r="V483" s="228"/>
      <c r="AA483" s="228"/>
      <c r="AB483" s="228"/>
      <c r="AC483" s="228"/>
      <c r="AH483" s="228"/>
      <c r="AI483" s="228"/>
      <c r="AJ483" s="228"/>
    </row>
    <row r="484" spans="6:36" ht="13.5" customHeight="1">
      <c r="F484" s="228"/>
      <c r="G484" s="228"/>
      <c r="H484" s="228"/>
      <c r="M484" s="228"/>
      <c r="N484" s="228"/>
      <c r="O484" s="228"/>
      <c r="T484" s="228"/>
      <c r="U484" s="228"/>
      <c r="V484" s="228"/>
      <c r="AA484" s="228"/>
      <c r="AB484" s="228"/>
      <c r="AC484" s="228"/>
      <c r="AH484" s="228"/>
      <c r="AI484" s="228"/>
      <c r="AJ484" s="228"/>
    </row>
    <row r="485" spans="6:36" ht="13.5" customHeight="1">
      <c r="F485" s="228"/>
      <c r="G485" s="228"/>
      <c r="H485" s="228"/>
      <c r="M485" s="228"/>
      <c r="N485" s="228"/>
      <c r="O485" s="228"/>
      <c r="T485" s="228"/>
      <c r="U485" s="228"/>
      <c r="V485" s="228"/>
      <c r="AA485" s="228"/>
      <c r="AB485" s="228"/>
      <c r="AC485" s="228"/>
      <c r="AH485" s="228"/>
      <c r="AI485" s="228"/>
      <c r="AJ485" s="228"/>
    </row>
    <row r="486" spans="6:36" ht="13.5" customHeight="1">
      <c r="F486" s="228"/>
      <c r="G486" s="228"/>
      <c r="H486" s="228"/>
      <c r="M486" s="228"/>
      <c r="N486" s="228"/>
      <c r="O486" s="228"/>
      <c r="T486" s="228"/>
      <c r="U486" s="228"/>
      <c r="V486" s="228"/>
      <c r="AA486" s="228"/>
      <c r="AB486" s="228"/>
      <c r="AC486" s="228"/>
      <c r="AH486" s="228"/>
      <c r="AI486" s="228"/>
      <c r="AJ486" s="228"/>
    </row>
    <row r="487" spans="6:36" ht="13.5" customHeight="1">
      <c r="F487" s="228"/>
      <c r="G487" s="228"/>
      <c r="H487" s="228"/>
      <c r="M487" s="228"/>
      <c r="N487" s="228"/>
      <c r="O487" s="228"/>
      <c r="T487" s="228"/>
      <c r="U487" s="228"/>
      <c r="V487" s="228"/>
      <c r="AA487" s="228"/>
      <c r="AB487" s="228"/>
      <c r="AC487" s="228"/>
      <c r="AH487" s="228"/>
      <c r="AI487" s="228"/>
      <c r="AJ487" s="228"/>
    </row>
    <row r="488" spans="6:36" ht="13.5" customHeight="1">
      <c r="F488" s="228"/>
      <c r="G488" s="228"/>
      <c r="H488" s="228"/>
      <c r="M488" s="228"/>
      <c r="N488" s="228"/>
      <c r="O488" s="228"/>
      <c r="T488" s="228"/>
      <c r="U488" s="228"/>
      <c r="V488" s="228"/>
      <c r="AA488" s="228"/>
      <c r="AB488" s="228"/>
      <c r="AC488" s="228"/>
      <c r="AH488" s="228"/>
      <c r="AI488" s="228"/>
      <c r="AJ488" s="228"/>
    </row>
    <row r="489" spans="6:36" ht="13.5" customHeight="1">
      <c r="F489" s="228"/>
      <c r="G489" s="228"/>
      <c r="H489" s="228"/>
      <c r="M489" s="228"/>
      <c r="N489" s="228"/>
      <c r="O489" s="228"/>
      <c r="T489" s="228"/>
      <c r="U489" s="228"/>
      <c r="V489" s="228"/>
      <c r="AA489" s="228"/>
      <c r="AB489" s="228"/>
      <c r="AC489" s="228"/>
      <c r="AH489" s="228"/>
      <c r="AI489" s="228"/>
      <c r="AJ489" s="228"/>
    </row>
    <row r="490" spans="6:36" ht="13.5" customHeight="1">
      <c r="F490" s="228"/>
      <c r="G490" s="228"/>
      <c r="H490" s="228"/>
      <c r="M490" s="228"/>
      <c r="N490" s="228"/>
      <c r="O490" s="228"/>
      <c r="T490" s="228"/>
      <c r="U490" s="228"/>
      <c r="V490" s="228"/>
      <c r="AA490" s="228"/>
      <c r="AB490" s="228"/>
      <c r="AC490" s="228"/>
      <c r="AH490" s="228"/>
      <c r="AI490" s="228"/>
      <c r="AJ490" s="228"/>
    </row>
    <row r="491" spans="6:36" ht="13.5" customHeight="1">
      <c r="F491" s="228"/>
      <c r="G491" s="228"/>
      <c r="H491" s="228"/>
      <c r="M491" s="228"/>
      <c r="N491" s="228"/>
      <c r="O491" s="228"/>
      <c r="T491" s="228"/>
      <c r="U491" s="228"/>
      <c r="V491" s="228"/>
      <c r="AA491" s="228"/>
      <c r="AB491" s="228"/>
      <c r="AC491" s="228"/>
      <c r="AH491" s="228"/>
      <c r="AI491" s="228"/>
      <c r="AJ491" s="228"/>
    </row>
    <row r="492" spans="6:36" ht="13.5" customHeight="1">
      <c r="F492" s="228"/>
      <c r="G492" s="228"/>
      <c r="H492" s="228"/>
      <c r="M492" s="228"/>
      <c r="N492" s="228"/>
      <c r="O492" s="228"/>
      <c r="T492" s="228"/>
      <c r="U492" s="228"/>
      <c r="V492" s="228"/>
      <c r="AA492" s="228"/>
      <c r="AB492" s="228"/>
      <c r="AC492" s="228"/>
      <c r="AH492" s="228"/>
      <c r="AI492" s="228"/>
      <c r="AJ492" s="228"/>
    </row>
    <row r="493" spans="6:36" ht="13.5" customHeight="1">
      <c r="F493" s="228"/>
      <c r="G493" s="228"/>
      <c r="H493" s="228"/>
      <c r="M493" s="228"/>
      <c r="N493" s="228"/>
      <c r="O493" s="228"/>
      <c r="T493" s="228"/>
      <c r="U493" s="228"/>
      <c r="V493" s="228"/>
      <c r="AA493" s="228"/>
      <c r="AB493" s="228"/>
      <c r="AC493" s="228"/>
      <c r="AH493" s="228"/>
      <c r="AI493" s="228"/>
      <c r="AJ493" s="228"/>
    </row>
    <row r="494" spans="6:36" ht="13.5" customHeight="1">
      <c r="F494" s="228"/>
      <c r="G494" s="228"/>
      <c r="H494" s="228"/>
      <c r="M494" s="228"/>
      <c r="N494" s="228"/>
      <c r="O494" s="228"/>
      <c r="T494" s="228"/>
      <c r="U494" s="228"/>
      <c r="V494" s="228"/>
      <c r="AA494" s="228"/>
      <c r="AB494" s="228"/>
      <c r="AC494" s="228"/>
      <c r="AH494" s="228"/>
      <c r="AI494" s="228"/>
      <c r="AJ494" s="228"/>
    </row>
    <row r="495" spans="6:36" ht="13.5" customHeight="1">
      <c r="F495" s="228"/>
      <c r="G495" s="228"/>
      <c r="H495" s="228"/>
      <c r="M495" s="228"/>
      <c r="N495" s="228"/>
      <c r="O495" s="228"/>
      <c r="T495" s="228"/>
      <c r="U495" s="228"/>
      <c r="V495" s="228"/>
      <c r="AA495" s="228"/>
      <c r="AB495" s="228"/>
      <c r="AC495" s="228"/>
      <c r="AH495" s="228"/>
      <c r="AI495" s="228"/>
      <c r="AJ495" s="228"/>
    </row>
    <row r="496" spans="6:36" ht="13.5" customHeight="1">
      <c r="F496" s="228"/>
      <c r="G496" s="228"/>
      <c r="H496" s="228"/>
      <c r="M496" s="228"/>
      <c r="N496" s="228"/>
      <c r="O496" s="228"/>
      <c r="T496" s="228"/>
      <c r="U496" s="228"/>
      <c r="V496" s="228"/>
      <c r="AA496" s="228"/>
      <c r="AB496" s="228"/>
      <c r="AC496" s="228"/>
      <c r="AH496" s="228"/>
      <c r="AI496" s="228"/>
      <c r="AJ496" s="228"/>
    </row>
    <row r="497" spans="6:36" ht="13.5" customHeight="1">
      <c r="F497" s="228"/>
      <c r="G497" s="228"/>
      <c r="H497" s="228"/>
      <c r="M497" s="228"/>
      <c r="N497" s="228"/>
      <c r="O497" s="228"/>
      <c r="T497" s="228"/>
      <c r="U497" s="228"/>
      <c r="V497" s="228"/>
      <c r="AA497" s="228"/>
      <c r="AB497" s="228"/>
      <c r="AC497" s="228"/>
      <c r="AH497" s="228"/>
      <c r="AI497" s="228"/>
      <c r="AJ497" s="228"/>
    </row>
    <row r="498" spans="6:36" ht="13.5" customHeight="1">
      <c r="F498" s="228"/>
      <c r="G498" s="228"/>
      <c r="H498" s="228"/>
      <c r="M498" s="228"/>
      <c r="N498" s="228"/>
      <c r="O498" s="228"/>
      <c r="T498" s="228"/>
      <c r="U498" s="228"/>
      <c r="V498" s="228"/>
      <c r="AA498" s="228"/>
      <c r="AB498" s="228"/>
      <c r="AC498" s="228"/>
      <c r="AH498" s="228"/>
      <c r="AI498" s="228"/>
      <c r="AJ498" s="228"/>
    </row>
    <row r="499" spans="6:36" ht="13.5" customHeight="1">
      <c r="F499" s="228"/>
      <c r="G499" s="228"/>
      <c r="H499" s="228"/>
      <c r="M499" s="228"/>
      <c r="N499" s="228"/>
      <c r="O499" s="228"/>
      <c r="T499" s="228"/>
      <c r="U499" s="228"/>
      <c r="V499" s="228"/>
      <c r="AA499" s="228"/>
      <c r="AB499" s="228"/>
      <c r="AC499" s="228"/>
      <c r="AH499" s="228"/>
      <c r="AI499" s="228"/>
      <c r="AJ499" s="228"/>
    </row>
    <row r="500" spans="6:36" ht="13.5" customHeight="1">
      <c r="F500" s="228"/>
      <c r="G500" s="228"/>
      <c r="H500" s="228"/>
      <c r="M500" s="228"/>
      <c r="N500" s="228"/>
      <c r="O500" s="228"/>
      <c r="T500" s="228"/>
      <c r="U500" s="228"/>
      <c r="V500" s="228"/>
      <c r="AA500" s="228"/>
      <c r="AB500" s="228"/>
      <c r="AC500" s="228"/>
      <c r="AH500" s="228"/>
      <c r="AI500" s="228"/>
      <c r="AJ500" s="228"/>
    </row>
    <row r="501" spans="6:36" ht="13.5" customHeight="1">
      <c r="F501" s="228"/>
      <c r="G501" s="228"/>
      <c r="H501" s="228"/>
      <c r="M501" s="228"/>
      <c r="N501" s="228"/>
      <c r="O501" s="228"/>
      <c r="T501" s="228"/>
      <c r="U501" s="228"/>
      <c r="V501" s="228"/>
      <c r="AA501" s="228"/>
      <c r="AB501" s="228"/>
      <c r="AC501" s="228"/>
      <c r="AH501" s="228"/>
      <c r="AI501" s="228"/>
      <c r="AJ501" s="228"/>
    </row>
    <row r="502" spans="6:36" ht="13.5" customHeight="1">
      <c r="F502" s="228"/>
      <c r="G502" s="228"/>
      <c r="H502" s="228"/>
      <c r="M502" s="228"/>
      <c r="N502" s="228"/>
      <c r="O502" s="228"/>
      <c r="T502" s="228"/>
      <c r="U502" s="228"/>
      <c r="V502" s="228"/>
      <c r="AA502" s="228"/>
      <c r="AB502" s="228"/>
      <c r="AC502" s="228"/>
      <c r="AH502" s="228"/>
      <c r="AI502" s="228"/>
      <c r="AJ502" s="228"/>
    </row>
    <row r="503" spans="6:36" ht="13.5" customHeight="1">
      <c r="F503" s="228"/>
      <c r="G503" s="228"/>
      <c r="H503" s="228"/>
      <c r="M503" s="228"/>
      <c r="N503" s="228"/>
      <c r="O503" s="228"/>
      <c r="T503" s="228"/>
      <c r="U503" s="228"/>
      <c r="V503" s="228"/>
      <c r="AA503" s="228"/>
      <c r="AB503" s="228"/>
      <c r="AC503" s="228"/>
      <c r="AH503" s="228"/>
      <c r="AI503" s="228"/>
      <c r="AJ503" s="228"/>
    </row>
    <row r="504" spans="6:36" ht="13.5" customHeight="1">
      <c r="F504" s="228"/>
      <c r="G504" s="228"/>
      <c r="H504" s="228"/>
      <c r="M504" s="228"/>
      <c r="N504" s="228"/>
      <c r="O504" s="228"/>
      <c r="T504" s="228"/>
      <c r="U504" s="228"/>
      <c r="V504" s="228"/>
      <c r="AA504" s="228"/>
      <c r="AB504" s="228"/>
      <c r="AC504" s="228"/>
      <c r="AH504" s="228"/>
      <c r="AI504" s="228"/>
      <c r="AJ504" s="228"/>
    </row>
    <row r="505" spans="6:36" ht="13.5" customHeight="1">
      <c r="F505" s="228"/>
      <c r="G505" s="228"/>
      <c r="H505" s="228"/>
      <c r="M505" s="228"/>
      <c r="N505" s="228"/>
      <c r="O505" s="228"/>
      <c r="T505" s="228"/>
      <c r="U505" s="228"/>
      <c r="V505" s="228"/>
      <c r="AA505" s="228"/>
      <c r="AB505" s="228"/>
      <c r="AC505" s="228"/>
      <c r="AH505" s="228"/>
      <c r="AI505" s="228"/>
      <c r="AJ505" s="228"/>
    </row>
    <row r="506" spans="6:36" ht="13.5" customHeight="1">
      <c r="F506" s="228"/>
      <c r="G506" s="228"/>
      <c r="H506" s="228"/>
      <c r="M506" s="228"/>
      <c r="N506" s="228"/>
      <c r="O506" s="228"/>
      <c r="T506" s="228"/>
      <c r="U506" s="228"/>
      <c r="V506" s="228"/>
      <c r="AA506" s="228"/>
      <c r="AB506" s="228"/>
      <c r="AC506" s="228"/>
      <c r="AH506" s="228"/>
      <c r="AI506" s="228"/>
      <c r="AJ506" s="228"/>
    </row>
    <row r="507" spans="6:36" ht="13.5" customHeight="1">
      <c r="F507" s="228"/>
      <c r="G507" s="228"/>
      <c r="H507" s="228"/>
      <c r="M507" s="228"/>
      <c r="N507" s="228"/>
      <c r="O507" s="228"/>
      <c r="T507" s="228"/>
      <c r="U507" s="228"/>
      <c r="V507" s="228"/>
      <c r="AA507" s="228"/>
      <c r="AB507" s="228"/>
      <c r="AC507" s="228"/>
      <c r="AH507" s="228"/>
      <c r="AI507" s="228"/>
      <c r="AJ507" s="228"/>
    </row>
    <row r="508" spans="6:36" ht="13.5" customHeight="1">
      <c r="F508" s="228"/>
      <c r="G508" s="228"/>
      <c r="H508" s="228"/>
      <c r="M508" s="228"/>
      <c r="N508" s="228"/>
      <c r="O508" s="228"/>
      <c r="T508" s="228"/>
      <c r="U508" s="228"/>
      <c r="V508" s="228"/>
      <c r="AA508" s="228"/>
      <c r="AB508" s="228"/>
      <c r="AC508" s="228"/>
      <c r="AH508" s="228"/>
      <c r="AI508" s="228"/>
      <c r="AJ508" s="228"/>
    </row>
    <row r="509" spans="6:36" ht="13.5" customHeight="1">
      <c r="F509" s="228"/>
      <c r="G509" s="228"/>
      <c r="H509" s="228"/>
      <c r="M509" s="228"/>
      <c r="N509" s="228"/>
      <c r="O509" s="228"/>
      <c r="T509" s="228"/>
      <c r="U509" s="228"/>
      <c r="V509" s="228"/>
      <c r="AA509" s="228"/>
      <c r="AB509" s="228"/>
      <c r="AC509" s="228"/>
      <c r="AH509" s="228"/>
      <c r="AI509" s="228"/>
      <c r="AJ509" s="228"/>
    </row>
    <row r="510" spans="6:36" ht="13.5" customHeight="1">
      <c r="F510" s="228"/>
      <c r="G510" s="228"/>
      <c r="H510" s="228"/>
      <c r="M510" s="228"/>
      <c r="N510" s="228"/>
      <c r="O510" s="228"/>
      <c r="T510" s="228"/>
      <c r="U510" s="228"/>
      <c r="V510" s="228"/>
      <c r="AA510" s="228"/>
      <c r="AB510" s="228"/>
      <c r="AC510" s="228"/>
      <c r="AH510" s="228"/>
      <c r="AI510" s="228"/>
      <c r="AJ510" s="228"/>
    </row>
    <row r="511" spans="6:36" ht="13.5" customHeight="1">
      <c r="F511" s="228"/>
      <c r="G511" s="228"/>
      <c r="H511" s="228"/>
      <c r="M511" s="228"/>
      <c r="N511" s="228"/>
      <c r="O511" s="228"/>
      <c r="T511" s="228"/>
      <c r="U511" s="228"/>
      <c r="V511" s="228"/>
      <c r="AA511" s="228"/>
      <c r="AB511" s="228"/>
      <c r="AC511" s="228"/>
      <c r="AH511" s="228"/>
      <c r="AI511" s="228"/>
      <c r="AJ511" s="228"/>
    </row>
    <row r="512" spans="6:36" ht="13.5" customHeight="1">
      <c r="F512" s="228"/>
      <c r="G512" s="228"/>
      <c r="H512" s="228"/>
      <c r="M512" s="228"/>
      <c r="N512" s="228"/>
      <c r="O512" s="228"/>
      <c r="T512" s="228"/>
      <c r="U512" s="228"/>
      <c r="V512" s="228"/>
      <c r="AA512" s="228"/>
      <c r="AB512" s="228"/>
      <c r="AC512" s="228"/>
      <c r="AH512" s="228"/>
      <c r="AI512" s="228"/>
      <c r="AJ512" s="228"/>
    </row>
    <row r="513" spans="6:36" ht="13.5" customHeight="1">
      <c r="F513" s="228"/>
      <c r="G513" s="228"/>
      <c r="H513" s="228"/>
      <c r="M513" s="228"/>
      <c r="N513" s="228"/>
      <c r="O513" s="228"/>
      <c r="T513" s="228"/>
      <c r="U513" s="228"/>
      <c r="V513" s="228"/>
      <c r="AA513" s="228"/>
      <c r="AB513" s="228"/>
      <c r="AC513" s="228"/>
      <c r="AH513" s="228"/>
      <c r="AI513" s="228"/>
      <c r="AJ513" s="228"/>
    </row>
    <row r="514" spans="6:36" ht="13.5" customHeight="1">
      <c r="F514" s="228"/>
      <c r="G514" s="228"/>
      <c r="H514" s="228"/>
      <c r="M514" s="228"/>
      <c r="N514" s="228"/>
      <c r="O514" s="228"/>
      <c r="T514" s="228"/>
      <c r="U514" s="228"/>
      <c r="V514" s="228"/>
      <c r="AA514" s="228"/>
      <c r="AB514" s="228"/>
      <c r="AC514" s="228"/>
      <c r="AH514" s="228"/>
      <c r="AI514" s="228"/>
      <c r="AJ514" s="228"/>
    </row>
    <row r="515" spans="6:36" ht="13.5" customHeight="1">
      <c r="F515" s="228"/>
      <c r="G515" s="228"/>
      <c r="H515" s="228"/>
      <c r="M515" s="228"/>
      <c r="N515" s="228"/>
      <c r="O515" s="228"/>
      <c r="T515" s="228"/>
      <c r="U515" s="228"/>
      <c r="V515" s="228"/>
      <c r="AA515" s="228"/>
      <c r="AB515" s="228"/>
      <c r="AC515" s="228"/>
      <c r="AH515" s="228"/>
      <c r="AI515" s="228"/>
      <c r="AJ515" s="228"/>
    </row>
    <row r="516" spans="6:36" ht="13.5" customHeight="1">
      <c r="F516" s="228"/>
      <c r="G516" s="228"/>
      <c r="H516" s="228"/>
      <c r="M516" s="228"/>
      <c r="N516" s="228"/>
      <c r="O516" s="228"/>
      <c r="T516" s="228"/>
      <c r="U516" s="228"/>
      <c r="V516" s="228"/>
      <c r="AA516" s="228"/>
      <c r="AB516" s="228"/>
      <c r="AC516" s="228"/>
      <c r="AH516" s="228"/>
      <c r="AI516" s="228"/>
      <c r="AJ516" s="228"/>
    </row>
    <row r="517" spans="6:36" ht="13.5" customHeight="1">
      <c r="F517" s="228"/>
      <c r="G517" s="228"/>
      <c r="H517" s="228"/>
      <c r="M517" s="228"/>
      <c r="N517" s="228"/>
      <c r="O517" s="228"/>
      <c r="T517" s="228"/>
      <c r="U517" s="228"/>
      <c r="V517" s="228"/>
      <c r="AA517" s="228"/>
      <c r="AB517" s="228"/>
      <c r="AC517" s="228"/>
      <c r="AH517" s="228"/>
      <c r="AI517" s="228"/>
      <c r="AJ517" s="228"/>
    </row>
    <row r="518" spans="6:36" ht="13.5" customHeight="1">
      <c r="F518" s="228"/>
      <c r="G518" s="228"/>
      <c r="H518" s="228"/>
      <c r="M518" s="228"/>
      <c r="N518" s="228"/>
      <c r="O518" s="228"/>
      <c r="T518" s="228"/>
      <c r="U518" s="228"/>
      <c r="V518" s="228"/>
      <c r="AA518" s="228"/>
      <c r="AB518" s="228"/>
      <c r="AC518" s="228"/>
      <c r="AH518" s="228"/>
      <c r="AI518" s="228"/>
      <c r="AJ518" s="228"/>
    </row>
    <row r="519" spans="6:36" ht="13.5" customHeight="1">
      <c r="F519" s="228"/>
      <c r="G519" s="228"/>
      <c r="H519" s="228"/>
      <c r="M519" s="228"/>
      <c r="N519" s="228"/>
      <c r="O519" s="228"/>
      <c r="T519" s="228"/>
      <c r="U519" s="228"/>
      <c r="V519" s="228"/>
      <c r="AA519" s="228"/>
      <c r="AB519" s="228"/>
      <c r="AC519" s="228"/>
      <c r="AH519" s="228"/>
      <c r="AI519" s="228"/>
      <c r="AJ519" s="228"/>
    </row>
    <row r="520" spans="6:36" ht="13.5" customHeight="1">
      <c r="F520" s="228"/>
      <c r="G520" s="228"/>
      <c r="H520" s="228"/>
      <c r="M520" s="228"/>
      <c r="N520" s="228"/>
      <c r="O520" s="228"/>
      <c r="T520" s="228"/>
      <c r="U520" s="228"/>
      <c r="V520" s="228"/>
      <c r="AA520" s="228"/>
      <c r="AB520" s="228"/>
      <c r="AC520" s="228"/>
      <c r="AH520" s="228"/>
      <c r="AI520" s="228"/>
      <c r="AJ520" s="228"/>
    </row>
    <row r="521" spans="6:36" ht="13.5" customHeight="1">
      <c r="F521" s="228"/>
      <c r="G521" s="228"/>
      <c r="H521" s="228"/>
      <c r="M521" s="228"/>
      <c r="N521" s="228"/>
      <c r="O521" s="228"/>
      <c r="T521" s="228"/>
      <c r="U521" s="228"/>
      <c r="V521" s="228"/>
      <c r="AA521" s="228"/>
      <c r="AB521" s="228"/>
      <c r="AC521" s="228"/>
      <c r="AH521" s="228"/>
      <c r="AI521" s="228"/>
      <c r="AJ521" s="228"/>
    </row>
    <row r="522" spans="6:36" ht="13.5" customHeight="1">
      <c r="F522" s="228"/>
      <c r="G522" s="228"/>
      <c r="H522" s="228"/>
      <c r="M522" s="228"/>
      <c r="N522" s="228"/>
      <c r="O522" s="228"/>
      <c r="T522" s="228"/>
      <c r="U522" s="228"/>
      <c r="V522" s="228"/>
      <c r="AA522" s="228"/>
      <c r="AB522" s="228"/>
      <c r="AC522" s="228"/>
      <c r="AH522" s="228"/>
      <c r="AI522" s="228"/>
      <c r="AJ522" s="228"/>
    </row>
    <row r="523" spans="6:36" ht="13.5" customHeight="1">
      <c r="F523" s="228"/>
      <c r="G523" s="228"/>
      <c r="H523" s="228"/>
      <c r="M523" s="228"/>
      <c r="N523" s="228"/>
      <c r="O523" s="228"/>
      <c r="T523" s="228"/>
      <c r="U523" s="228"/>
      <c r="V523" s="228"/>
      <c r="AA523" s="228"/>
      <c r="AB523" s="228"/>
      <c r="AC523" s="228"/>
      <c r="AH523" s="228"/>
      <c r="AI523" s="228"/>
      <c r="AJ523" s="228"/>
    </row>
    <row r="524" spans="6:36" ht="13.5" customHeight="1">
      <c r="F524" s="228"/>
      <c r="G524" s="228"/>
      <c r="H524" s="228"/>
      <c r="M524" s="228"/>
      <c r="N524" s="228"/>
      <c r="O524" s="228"/>
      <c r="T524" s="228"/>
      <c r="U524" s="228"/>
      <c r="V524" s="228"/>
      <c r="AA524" s="228"/>
      <c r="AB524" s="228"/>
      <c r="AC524" s="228"/>
      <c r="AH524" s="228"/>
      <c r="AI524" s="228"/>
      <c r="AJ524" s="228"/>
    </row>
    <row r="525" spans="6:36" ht="13.5" customHeight="1">
      <c r="F525" s="228"/>
      <c r="G525" s="228"/>
      <c r="H525" s="228"/>
      <c r="M525" s="228"/>
      <c r="N525" s="228"/>
      <c r="O525" s="228"/>
      <c r="T525" s="228"/>
      <c r="U525" s="228"/>
      <c r="V525" s="228"/>
      <c r="AA525" s="228"/>
      <c r="AB525" s="228"/>
      <c r="AC525" s="228"/>
      <c r="AH525" s="228"/>
      <c r="AI525" s="228"/>
      <c r="AJ525" s="228"/>
    </row>
    <row r="526" spans="6:36" ht="13.5" customHeight="1">
      <c r="F526" s="228"/>
      <c r="G526" s="228"/>
      <c r="H526" s="228"/>
      <c r="M526" s="228"/>
      <c r="N526" s="228"/>
      <c r="O526" s="228"/>
      <c r="T526" s="228"/>
      <c r="U526" s="228"/>
      <c r="V526" s="228"/>
      <c r="AA526" s="228"/>
      <c r="AB526" s="228"/>
      <c r="AC526" s="228"/>
      <c r="AH526" s="228"/>
      <c r="AI526" s="228"/>
      <c r="AJ526" s="228"/>
    </row>
    <row r="527" spans="6:36" ht="13.5" customHeight="1">
      <c r="F527" s="228"/>
      <c r="G527" s="228"/>
      <c r="H527" s="228"/>
      <c r="M527" s="228"/>
      <c r="N527" s="228"/>
      <c r="O527" s="228"/>
      <c r="T527" s="228"/>
      <c r="U527" s="228"/>
      <c r="V527" s="228"/>
      <c r="AA527" s="228"/>
      <c r="AB527" s="228"/>
      <c r="AC527" s="228"/>
      <c r="AH527" s="228"/>
      <c r="AI527" s="228"/>
      <c r="AJ527" s="228"/>
    </row>
    <row r="528" spans="6:36" ht="13.5" customHeight="1">
      <c r="F528" s="228"/>
      <c r="G528" s="228"/>
      <c r="H528" s="228"/>
      <c r="M528" s="228"/>
      <c r="N528" s="228"/>
      <c r="O528" s="228"/>
      <c r="T528" s="228"/>
      <c r="U528" s="228"/>
      <c r="V528" s="228"/>
      <c r="AA528" s="228"/>
      <c r="AB528" s="228"/>
      <c r="AC528" s="228"/>
      <c r="AH528" s="228"/>
      <c r="AI528" s="228"/>
      <c r="AJ528" s="228"/>
    </row>
    <row r="529" spans="6:36" ht="13.5" customHeight="1">
      <c r="F529" s="228"/>
      <c r="G529" s="228"/>
      <c r="H529" s="228"/>
      <c r="M529" s="228"/>
      <c r="N529" s="228"/>
      <c r="O529" s="228"/>
      <c r="T529" s="228"/>
      <c r="U529" s="228"/>
      <c r="V529" s="228"/>
      <c r="AA529" s="228"/>
      <c r="AB529" s="228"/>
      <c r="AC529" s="228"/>
      <c r="AH529" s="228"/>
      <c r="AI529" s="228"/>
      <c r="AJ529" s="228"/>
    </row>
    <row r="530" spans="6:36" ht="13.5" customHeight="1">
      <c r="F530" s="228"/>
      <c r="G530" s="228"/>
      <c r="H530" s="228"/>
      <c r="M530" s="228"/>
      <c r="N530" s="228"/>
      <c r="O530" s="228"/>
      <c r="T530" s="228"/>
      <c r="U530" s="228"/>
      <c r="V530" s="228"/>
      <c r="AA530" s="228"/>
      <c r="AB530" s="228"/>
      <c r="AC530" s="228"/>
      <c r="AH530" s="228"/>
      <c r="AI530" s="228"/>
      <c r="AJ530" s="228"/>
    </row>
    <row r="531" spans="6:36" ht="13.5" customHeight="1">
      <c r="F531" s="228"/>
      <c r="G531" s="228"/>
      <c r="H531" s="228"/>
      <c r="M531" s="228"/>
      <c r="N531" s="228"/>
      <c r="O531" s="228"/>
      <c r="T531" s="228"/>
      <c r="U531" s="228"/>
      <c r="V531" s="228"/>
      <c r="AA531" s="228"/>
      <c r="AB531" s="228"/>
      <c r="AC531" s="228"/>
      <c r="AH531" s="228"/>
      <c r="AI531" s="228"/>
      <c r="AJ531" s="228"/>
    </row>
    <row r="532" spans="6:36" ht="13.5" customHeight="1">
      <c r="F532" s="228"/>
      <c r="G532" s="228"/>
      <c r="H532" s="228"/>
      <c r="M532" s="228"/>
      <c r="N532" s="228"/>
      <c r="O532" s="228"/>
      <c r="T532" s="228"/>
      <c r="U532" s="228"/>
      <c r="V532" s="228"/>
      <c r="AA532" s="228"/>
      <c r="AB532" s="228"/>
      <c r="AC532" s="228"/>
      <c r="AH532" s="228"/>
      <c r="AI532" s="228"/>
      <c r="AJ532" s="228"/>
    </row>
    <row r="533" spans="6:36" ht="13.5" customHeight="1">
      <c r="F533" s="228"/>
      <c r="G533" s="228"/>
      <c r="H533" s="228"/>
      <c r="M533" s="228"/>
      <c r="N533" s="228"/>
      <c r="O533" s="228"/>
      <c r="T533" s="228"/>
      <c r="U533" s="228"/>
      <c r="V533" s="228"/>
      <c r="AA533" s="228"/>
      <c r="AB533" s="228"/>
      <c r="AC533" s="228"/>
      <c r="AH533" s="228"/>
      <c r="AI533" s="228"/>
      <c r="AJ533" s="228"/>
    </row>
    <row r="534" spans="6:36" ht="13.5" customHeight="1">
      <c r="F534" s="228"/>
      <c r="G534" s="228"/>
      <c r="H534" s="228"/>
      <c r="M534" s="228"/>
      <c r="N534" s="228"/>
      <c r="O534" s="228"/>
      <c r="T534" s="228"/>
      <c r="U534" s="228"/>
      <c r="V534" s="228"/>
      <c r="AA534" s="228"/>
      <c r="AB534" s="228"/>
      <c r="AC534" s="228"/>
      <c r="AH534" s="228"/>
      <c r="AI534" s="228"/>
      <c r="AJ534" s="228"/>
    </row>
    <row r="535" spans="6:36" ht="13.5" customHeight="1">
      <c r="F535" s="228"/>
      <c r="G535" s="228"/>
      <c r="H535" s="228"/>
      <c r="M535" s="228"/>
      <c r="N535" s="228"/>
      <c r="O535" s="228"/>
      <c r="T535" s="228"/>
      <c r="U535" s="228"/>
      <c r="V535" s="228"/>
      <c r="AA535" s="228"/>
      <c r="AB535" s="228"/>
      <c r="AC535" s="228"/>
      <c r="AH535" s="228"/>
      <c r="AI535" s="228"/>
      <c r="AJ535" s="228"/>
    </row>
    <row r="536" spans="6:36" ht="13.5" customHeight="1">
      <c r="F536" s="228"/>
      <c r="G536" s="228"/>
      <c r="H536" s="228"/>
      <c r="M536" s="228"/>
      <c r="N536" s="228"/>
      <c r="O536" s="228"/>
      <c r="T536" s="228"/>
      <c r="U536" s="228"/>
      <c r="V536" s="228"/>
      <c r="AA536" s="228"/>
      <c r="AB536" s="228"/>
      <c r="AC536" s="228"/>
      <c r="AH536" s="228"/>
      <c r="AI536" s="228"/>
      <c r="AJ536" s="228"/>
    </row>
    <row r="537" spans="6:36" ht="13.5" customHeight="1">
      <c r="F537" s="228"/>
      <c r="G537" s="228"/>
      <c r="H537" s="228"/>
      <c r="M537" s="228"/>
      <c r="N537" s="228"/>
      <c r="O537" s="228"/>
      <c r="T537" s="228"/>
      <c r="U537" s="228"/>
      <c r="V537" s="228"/>
      <c r="AA537" s="228"/>
      <c r="AB537" s="228"/>
      <c r="AC537" s="228"/>
      <c r="AH537" s="228"/>
      <c r="AI537" s="228"/>
      <c r="AJ537" s="228"/>
    </row>
    <row r="538" spans="6:36" ht="13.5" customHeight="1">
      <c r="F538" s="228"/>
      <c r="G538" s="228"/>
      <c r="H538" s="228"/>
      <c r="M538" s="228"/>
      <c r="N538" s="228"/>
      <c r="O538" s="228"/>
      <c r="T538" s="228"/>
      <c r="U538" s="228"/>
      <c r="V538" s="228"/>
      <c r="AA538" s="228"/>
      <c r="AB538" s="228"/>
      <c r="AC538" s="228"/>
      <c r="AH538" s="228"/>
      <c r="AI538" s="228"/>
      <c r="AJ538" s="228"/>
    </row>
    <row r="539" spans="6:36" ht="13.5" customHeight="1">
      <c r="F539" s="228"/>
      <c r="G539" s="228"/>
      <c r="H539" s="228"/>
      <c r="M539" s="228"/>
      <c r="N539" s="228"/>
      <c r="O539" s="228"/>
      <c r="T539" s="228"/>
      <c r="U539" s="228"/>
      <c r="V539" s="228"/>
      <c r="AA539" s="228"/>
      <c r="AB539" s="228"/>
      <c r="AC539" s="228"/>
      <c r="AH539" s="228"/>
      <c r="AI539" s="228"/>
      <c r="AJ539" s="228"/>
    </row>
    <row r="540" spans="6:36" ht="13.5" customHeight="1">
      <c r="F540" s="228"/>
      <c r="G540" s="228"/>
      <c r="H540" s="228"/>
      <c r="M540" s="228"/>
      <c r="N540" s="228"/>
      <c r="O540" s="228"/>
      <c r="T540" s="228"/>
      <c r="U540" s="228"/>
      <c r="V540" s="228"/>
      <c r="AA540" s="228"/>
      <c r="AB540" s="228"/>
      <c r="AC540" s="228"/>
      <c r="AH540" s="228"/>
      <c r="AI540" s="228"/>
      <c r="AJ540" s="228"/>
    </row>
    <row r="541" spans="6:36" ht="13.5" customHeight="1">
      <c r="F541" s="228"/>
      <c r="G541" s="228"/>
      <c r="H541" s="228"/>
      <c r="M541" s="228"/>
      <c r="N541" s="228"/>
      <c r="O541" s="228"/>
      <c r="T541" s="228"/>
      <c r="U541" s="228"/>
      <c r="V541" s="228"/>
      <c r="AA541" s="228"/>
      <c r="AB541" s="228"/>
      <c r="AC541" s="228"/>
      <c r="AH541" s="228"/>
      <c r="AI541" s="228"/>
      <c r="AJ541" s="228"/>
    </row>
    <row r="542" spans="6:36" ht="13.5" customHeight="1">
      <c r="F542" s="228"/>
      <c r="G542" s="228"/>
      <c r="H542" s="228"/>
      <c r="M542" s="228"/>
      <c r="N542" s="228"/>
      <c r="O542" s="228"/>
      <c r="T542" s="228"/>
      <c r="U542" s="228"/>
      <c r="V542" s="228"/>
      <c r="AA542" s="228"/>
      <c r="AB542" s="228"/>
      <c r="AC542" s="228"/>
      <c r="AH542" s="228"/>
      <c r="AI542" s="228"/>
      <c r="AJ542" s="228"/>
    </row>
    <row r="543" spans="6:36" ht="13.5" customHeight="1">
      <c r="F543" s="228"/>
      <c r="G543" s="228"/>
      <c r="H543" s="228"/>
      <c r="M543" s="228"/>
      <c r="N543" s="228"/>
      <c r="O543" s="228"/>
      <c r="T543" s="228"/>
      <c r="U543" s="228"/>
      <c r="V543" s="228"/>
      <c r="AA543" s="228"/>
      <c r="AB543" s="228"/>
      <c r="AC543" s="228"/>
      <c r="AH543" s="228"/>
      <c r="AI543" s="228"/>
      <c r="AJ543" s="228"/>
    </row>
    <row r="544" spans="6:36" ht="13.5" customHeight="1">
      <c r="F544" s="228"/>
      <c r="G544" s="228"/>
      <c r="H544" s="228"/>
      <c r="M544" s="228"/>
      <c r="N544" s="228"/>
      <c r="O544" s="228"/>
      <c r="T544" s="228"/>
      <c r="U544" s="228"/>
      <c r="V544" s="228"/>
      <c r="AA544" s="228"/>
      <c r="AB544" s="228"/>
      <c r="AC544" s="228"/>
      <c r="AH544" s="228"/>
      <c r="AI544" s="228"/>
      <c r="AJ544" s="228"/>
    </row>
    <row r="545" spans="6:36" ht="13.5" customHeight="1">
      <c r="F545" s="228"/>
      <c r="G545" s="228"/>
      <c r="H545" s="228"/>
      <c r="M545" s="228"/>
      <c r="N545" s="228"/>
      <c r="O545" s="228"/>
      <c r="T545" s="228"/>
      <c r="U545" s="228"/>
      <c r="V545" s="228"/>
      <c r="AA545" s="228"/>
      <c r="AB545" s="228"/>
      <c r="AC545" s="228"/>
      <c r="AH545" s="228"/>
      <c r="AI545" s="228"/>
      <c r="AJ545" s="228"/>
    </row>
    <row r="546" spans="6:36" ht="13.5" customHeight="1">
      <c r="F546" s="228"/>
      <c r="G546" s="228"/>
      <c r="H546" s="228"/>
      <c r="M546" s="228"/>
      <c r="N546" s="228"/>
      <c r="O546" s="228"/>
      <c r="T546" s="228"/>
      <c r="U546" s="228"/>
      <c r="V546" s="228"/>
      <c r="AA546" s="228"/>
      <c r="AB546" s="228"/>
      <c r="AC546" s="228"/>
      <c r="AH546" s="228"/>
      <c r="AI546" s="228"/>
      <c r="AJ546" s="228"/>
    </row>
    <row r="547" spans="6:36" ht="13.5" customHeight="1">
      <c r="F547" s="228"/>
      <c r="G547" s="228"/>
      <c r="H547" s="228"/>
      <c r="M547" s="228"/>
      <c r="N547" s="228"/>
      <c r="O547" s="228"/>
      <c r="T547" s="228"/>
      <c r="U547" s="228"/>
      <c r="V547" s="228"/>
      <c r="AA547" s="228"/>
      <c r="AB547" s="228"/>
      <c r="AC547" s="228"/>
      <c r="AH547" s="228"/>
      <c r="AI547" s="228"/>
      <c r="AJ547" s="228"/>
    </row>
    <row r="548" spans="6:36" ht="13.5" customHeight="1">
      <c r="F548" s="228"/>
      <c r="G548" s="228"/>
      <c r="H548" s="228"/>
      <c r="M548" s="228"/>
      <c r="N548" s="228"/>
      <c r="O548" s="228"/>
      <c r="T548" s="228"/>
      <c r="U548" s="228"/>
      <c r="V548" s="228"/>
      <c r="AA548" s="228"/>
      <c r="AB548" s="228"/>
      <c r="AC548" s="228"/>
      <c r="AH548" s="228"/>
      <c r="AI548" s="228"/>
      <c r="AJ548" s="228"/>
    </row>
    <row r="549" spans="6:36" ht="13.5" customHeight="1">
      <c r="F549" s="228"/>
      <c r="G549" s="228"/>
      <c r="H549" s="228"/>
      <c r="M549" s="228"/>
      <c r="N549" s="228"/>
      <c r="O549" s="228"/>
      <c r="T549" s="228"/>
      <c r="U549" s="228"/>
      <c r="V549" s="228"/>
      <c r="AA549" s="228"/>
      <c r="AB549" s="228"/>
      <c r="AC549" s="228"/>
      <c r="AH549" s="228"/>
      <c r="AI549" s="228"/>
      <c r="AJ549" s="228"/>
    </row>
    <row r="550" spans="6:36" ht="13.5" customHeight="1">
      <c r="F550" s="228"/>
      <c r="G550" s="228"/>
      <c r="H550" s="228"/>
      <c r="M550" s="228"/>
      <c r="N550" s="228"/>
      <c r="O550" s="228"/>
      <c r="T550" s="228"/>
      <c r="U550" s="228"/>
      <c r="V550" s="228"/>
      <c r="AA550" s="228"/>
      <c r="AB550" s="228"/>
      <c r="AC550" s="228"/>
      <c r="AH550" s="228"/>
      <c r="AI550" s="228"/>
      <c r="AJ550" s="228"/>
    </row>
    <row r="551" spans="6:36" ht="13.5" customHeight="1">
      <c r="F551" s="228"/>
      <c r="G551" s="228"/>
      <c r="H551" s="228"/>
      <c r="M551" s="228"/>
      <c r="N551" s="228"/>
      <c r="O551" s="228"/>
      <c r="T551" s="228"/>
      <c r="U551" s="228"/>
      <c r="V551" s="228"/>
      <c r="AA551" s="228"/>
      <c r="AB551" s="228"/>
      <c r="AC551" s="228"/>
      <c r="AH551" s="228"/>
      <c r="AI551" s="228"/>
      <c r="AJ551" s="228"/>
    </row>
    <row r="552" spans="6:36" ht="13.5" customHeight="1">
      <c r="F552" s="228"/>
      <c r="G552" s="228"/>
      <c r="H552" s="228"/>
      <c r="M552" s="228"/>
      <c r="N552" s="228"/>
      <c r="O552" s="228"/>
      <c r="T552" s="228"/>
      <c r="U552" s="228"/>
      <c r="V552" s="228"/>
      <c r="AA552" s="228"/>
      <c r="AB552" s="228"/>
      <c r="AC552" s="228"/>
      <c r="AH552" s="228"/>
      <c r="AI552" s="228"/>
      <c r="AJ552" s="228"/>
    </row>
    <row r="553" spans="6:36" ht="13.5" customHeight="1">
      <c r="F553" s="228"/>
      <c r="G553" s="228"/>
      <c r="H553" s="228"/>
      <c r="M553" s="228"/>
      <c r="N553" s="228"/>
      <c r="O553" s="228"/>
      <c r="T553" s="228"/>
      <c r="U553" s="228"/>
      <c r="V553" s="228"/>
      <c r="AA553" s="228"/>
      <c r="AB553" s="228"/>
      <c r="AC553" s="228"/>
      <c r="AH553" s="228"/>
      <c r="AI553" s="228"/>
      <c r="AJ553" s="228"/>
    </row>
    <row r="554" spans="6:36" ht="13.5" customHeight="1">
      <c r="F554" s="228"/>
      <c r="G554" s="228"/>
      <c r="H554" s="228"/>
      <c r="M554" s="228"/>
      <c r="N554" s="228"/>
      <c r="O554" s="228"/>
      <c r="T554" s="228"/>
      <c r="U554" s="228"/>
      <c r="V554" s="228"/>
      <c r="AA554" s="228"/>
      <c r="AB554" s="228"/>
      <c r="AC554" s="228"/>
      <c r="AH554" s="228"/>
      <c r="AI554" s="228"/>
      <c r="AJ554" s="228"/>
    </row>
    <row r="555" spans="6:36" ht="13.5" customHeight="1">
      <c r="F555" s="228"/>
      <c r="G555" s="228"/>
      <c r="H555" s="228"/>
      <c r="M555" s="228"/>
      <c r="N555" s="228"/>
      <c r="O555" s="228"/>
      <c r="T555" s="228"/>
      <c r="U555" s="228"/>
      <c r="V555" s="228"/>
      <c r="AA555" s="228"/>
      <c r="AB555" s="228"/>
      <c r="AC555" s="228"/>
      <c r="AH555" s="228"/>
      <c r="AI555" s="228"/>
      <c r="AJ555" s="228"/>
    </row>
    <row r="556" spans="6:36" ht="13.5" customHeight="1">
      <c r="F556" s="228"/>
      <c r="G556" s="228"/>
      <c r="H556" s="228"/>
      <c r="M556" s="228"/>
      <c r="N556" s="228"/>
      <c r="O556" s="228"/>
      <c r="T556" s="228"/>
      <c r="U556" s="228"/>
      <c r="V556" s="228"/>
      <c r="AA556" s="228"/>
      <c r="AB556" s="228"/>
      <c r="AC556" s="228"/>
      <c r="AH556" s="228"/>
      <c r="AI556" s="228"/>
      <c r="AJ556" s="228"/>
    </row>
    <row r="557" spans="6:36" ht="13.5" customHeight="1">
      <c r="F557" s="228"/>
      <c r="G557" s="228"/>
      <c r="H557" s="228"/>
      <c r="M557" s="228"/>
      <c r="N557" s="228"/>
      <c r="O557" s="228"/>
      <c r="T557" s="228"/>
      <c r="U557" s="228"/>
      <c r="V557" s="228"/>
      <c r="AA557" s="228"/>
      <c r="AB557" s="228"/>
      <c r="AC557" s="228"/>
      <c r="AH557" s="228"/>
      <c r="AI557" s="228"/>
      <c r="AJ557" s="228"/>
    </row>
    <row r="558" spans="6:36" ht="13.5" customHeight="1">
      <c r="F558" s="228"/>
      <c r="G558" s="228"/>
      <c r="H558" s="228"/>
      <c r="M558" s="228"/>
      <c r="N558" s="228"/>
      <c r="O558" s="228"/>
      <c r="T558" s="228"/>
      <c r="U558" s="228"/>
      <c r="V558" s="228"/>
      <c r="AA558" s="228"/>
      <c r="AB558" s="228"/>
      <c r="AC558" s="228"/>
      <c r="AH558" s="228"/>
      <c r="AI558" s="228"/>
      <c r="AJ558" s="228"/>
    </row>
    <row r="559" spans="6:36" ht="13.5" customHeight="1">
      <c r="F559" s="228"/>
      <c r="G559" s="228"/>
      <c r="H559" s="228"/>
      <c r="M559" s="228"/>
      <c r="N559" s="228"/>
      <c r="O559" s="228"/>
      <c r="T559" s="228"/>
      <c r="U559" s="228"/>
      <c r="V559" s="228"/>
      <c r="AA559" s="228"/>
      <c r="AB559" s="228"/>
      <c r="AC559" s="228"/>
      <c r="AH559" s="228"/>
      <c r="AI559" s="228"/>
      <c r="AJ559" s="228"/>
    </row>
    <row r="560" spans="6:36" ht="13.5" customHeight="1">
      <c r="F560" s="228"/>
      <c r="G560" s="228"/>
      <c r="H560" s="228"/>
      <c r="M560" s="228"/>
      <c r="N560" s="228"/>
      <c r="O560" s="228"/>
      <c r="T560" s="228"/>
      <c r="U560" s="228"/>
      <c r="V560" s="228"/>
      <c r="AA560" s="228"/>
      <c r="AB560" s="228"/>
      <c r="AC560" s="228"/>
      <c r="AH560" s="228"/>
      <c r="AI560" s="228"/>
      <c r="AJ560" s="228"/>
    </row>
    <row r="561" spans="6:36" ht="13.5" customHeight="1">
      <c r="F561" s="228"/>
      <c r="G561" s="228"/>
      <c r="H561" s="228"/>
      <c r="M561" s="228"/>
      <c r="N561" s="228"/>
      <c r="O561" s="228"/>
      <c r="T561" s="228"/>
      <c r="U561" s="228"/>
      <c r="V561" s="228"/>
      <c r="AA561" s="228"/>
      <c r="AB561" s="228"/>
      <c r="AC561" s="228"/>
      <c r="AH561" s="228"/>
      <c r="AI561" s="228"/>
      <c r="AJ561" s="228"/>
    </row>
    <row r="562" spans="6:36" ht="13.5" customHeight="1">
      <c r="F562" s="228"/>
      <c r="G562" s="228"/>
      <c r="H562" s="228"/>
      <c r="M562" s="228"/>
      <c r="N562" s="228"/>
      <c r="O562" s="228"/>
      <c r="T562" s="228"/>
      <c r="U562" s="228"/>
      <c r="V562" s="228"/>
      <c r="AA562" s="228"/>
      <c r="AB562" s="228"/>
      <c r="AC562" s="228"/>
      <c r="AH562" s="228"/>
      <c r="AI562" s="228"/>
      <c r="AJ562" s="228"/>
    </row>
    <row r="563" spans="6:36" ht="13.5" customHeight="1">
      <c r="F563" s="228"/>
      <c r="G563" s="228"/>
      <c r="H563" s="228"/>
      <c r="M563" s="228"/>
      <c r="N563" s="228"/>
      <c r="O563" s="228"/>
      <c r="T563" s="228"/>
      <c r="U563" s="228"/>
      <c r="V563" s="228"/>
      <c r="AA563" s="228"/>
      <c r="AB563" s="228"/>
      <c r="AC563" s="228"/>
      <c r="AH563" s="228"/>
      <c r="AI563" s="228"/>
      <c r="AJ563" s="228"/>
    </row>
    <row r="564" spans="6:36" ht="13.5" customHeight="1">
      <c r="F564" s="228"/>
      <c r="G564" s="228"/>
      <c r="H564" s="228"/>
      <c r="M564" s="228"/>
      <c r="N564" s="228"/>
      <c r="O564" s="228"/>
      <c r="T564" s="228"/>
      <c r="U564" s="228"/>
      <c r="V564" s="228"/>
      <c r="AA564" s="228"/>
      <c r="AB564" s="228"/>
      <c r="AC564" s="228"/>
      <c r="AH564" s="228"/>
      <c r="AI564" s="228"/>
      <c r="AJ564" s="228"/>
    </row>
    <row r="565" spans="6:36" ht="13.5" customHeight="1">
      <c r="F565" s="228"/>
      <c r="G565" s="228"/>
      <c r="H565" s="228"/>
      <c r="M565" s="228"/>
      <c r="N565" s="228"/>
      <c r="O565" s="228"/>
      <c r="T565" s="228"/>
      <c r="U565" s="228"/>
      <c r="V565" s="228"/>
      <c r="AA565" s="228"/>
      <c r="AB565" s="228"/>
      <c r="AC565" s="228"/>
      <c r="AH565" s="228"/>
      <c r="AI565" s="228"/>
      <c r="AJ565" s="228"/>
    </row>
    <row r="566" spans="6:36" ht="13.5" customHeight="1">
      <c r="F566" s="228"/>
      <c r="G566" s="228"/>
      <c r="H566" s="228"/>
      <c r="M566" s="228"/>
      <c r="N566" s="228"/>
      <c r="O566" s="228"/>
      <c r="T566" s="228"/>
      <c r="U566" s="228"/>
      <c r="V566" s="228"/>
      <c r="AA566" s="228"/>
      <c r="AB566" s="228"/>
      <c r="AC566" s="228"/>
      <c r="AH566" s="228"/>
      <c r="AI566" s="228"/>
      <c r="AJ566" s="228"/>
    </row>
    <row r="567" spans="6:36" ht="13.5" customHeight="1">
      <c r="F567" s="228"/>
      <c r="G567" s="228"/>
      <c r="H567" s="228"/>
      <c r="M567" s="228"/>
      <c r="N567" s="228"/>
      <c r="O567" s="228"/>
      <c r="T567" s="228"/>
      <c r="U567" s="228"/>
      <c r="V567" s="228"/>
      <c r="AA567" s="228"/>
      <c r="AB567" s="228"/>
      <c r="AC567" s="228"/>
      <c r="AH567" s="228"/>
      <c r="AI567" s="228"/>
      <c r="AJ567" s="228"/>
    </row>
    <row r="568" spans="6:36" ht="13.5" customHeight="1">
      <c r="F568" s="228"/>
      <c r="G568" s="228"/>
      <c r="H568" s="228"/>
      <c r="M568" s="228"/>
      <c r="N568" s="228"/>
      <c r="O568" s="228"/>
      <c r="T568" s="228"/>
      <c r="U568" s="228"/>
      <c r="V568" s="228"/>
      <c r="AA568" s="228"/>
      <c r="AB568" s="228"/>
      <c r="AC568" s="228"/>
      <c r="AH568" s="228"/>
      <c r="AI568" s="228"/>
      <c r="AJ568" s="228"/>
    </row>
    <row r="569" spans="6:36" ht="13.5" customHeight="1">
      <c r="F569" s="228"/>
      <c r="G569" s="228"/>
      <c r="H569" s="228"/>
      <c r="M569" s="228"/>
      <c r="N569" s="228"/>
      <c r="O569" s="228"/>
      <c r="T569" s="228"/>
      <c r="U569" s="228"/>
      <c r="V569" s="228"/>
      <c r="AA569" s="228"/>
      <c r="AB569" s="228"/>
      <c r="AC569" s="228"/>
      <c r="AH569" s="228"/>
      <c r="AI569" s="228"/>
      <c r="AJ569" s="228"/>
    </row>
    <row r="570" spans="6:36" ht="13.5" customHeight="1">
      <c r="F570" s="228"/>
      <c r="G570" s="228"/>
      <c r="H570" s="228"/>
      <c r="M570" s="228"/>
      <c r="N570" s="228"/>
      <c r="O570" s="228"/>
      <c r="T570" s="228"/>
      <c r="U570" s="228"/>
      <c r="V570" s="228"/>
      <c r="AA570" s="228"/>
      <c r="AB570" s="228"/>
      <c r="AC570" s="228"/>
      <c r="AH570" s="228"/>
      <c r="AI570" s="228"/>
      <c r="AJ570" s="228"/>
    </row>
    <row r="571" spans="6:36" ht="13.5" customHeight="1">
      <c r="F571" s="228"/>
      <c r="G571" s="228"/>
      <c r="H571" s="228"/>
      <c r="M571" s="228"/>
      <c r="N571" s="228"/>
      <c r="O571" s="228"/>
      <c r="T571" s="228"/>
      <c r="U571" s="228"/>
      <c r="V571" s="228"/>
      <c r="AA571" s="228"/>
      <c r="AB571" s="228"/>
      <c r="AC571" s="228"/>
      <c r="AH571" s="228"/>
      <c r="AI571" s="228"/>
      <c r="AJ571" s="228"/>
    </row>
    <row r="572" spans="6:36" ht="13.5" customHeight="1">
      <c r="F572" s="228"/>
      <c r="G572" s="228"/>
      <c r="H572" s="228"/>
      <c r="M572" s="228"/>
      <c r="N572" s="228"/>
      <c r="O572" s="228"/>
      <c r="T572" s="228"/>
      <c r="U572" s="228"/>
      <c r="V572" s="228"/>
      <c r="AA572" s="228"/>
      <c r="AB572" s="228"/>
      <c r="AC572" s="228"/>
      <c r="AH572" s="228"/>
      <c r="AI572" s="228"/>
      <c r="AJ572" s="228"/>
    </row>
    <row r="573" spans="6:36" ht="13.5" customHeight="1">
      <c r="F573" s="228"/>
      <c r="G573" s="228"/>
      <c r="H573" s="228"/>
      <c r="M573" s="228"/>
      <c r="N573" s="228"/>
      <c r="O573" s="228"/>
      <c r="T573" s="228"/>
      <c r="U573" s="228"/>
      <c r="V573" s="228"/>
      <c r="AA573" s="228"/>
      <c r="AB573" s="228"/>
      <c r="AC573" s="228"/>
      <c r="AH573" s="228"/>
      <c r="AI573" s="228"/>
      <c r="AJ573" s="228"/>
    </row>
    <row r="574" spans="6:36" ht="13.5" customHeight="1">
      <c r="F574" s="228"/>
      <c r="G574" s="228"/>
      <c r="H574" s="228"/>
      <c r="M574" s="228"/>
      <c r="N574" s="228"/>
      <c r="O574" s="228"/>
      <c r="T574" s="228"/>
      <c r="U574" s="228"/>
      <c r="V574" s="228"/>
      <c r="AA574" s="228"/>
      <c r="AB574" s="228"/>
      <c r="AC574" s="228"/>
      <c r="AH574" s="228"/>
      <c r="AI574" s="228"/>
      <c r="AJ574" s="228"/>
    </row>
    <row r="575" spans="6:36" ht="13.5" customHeight="1">
      <c r="F575" s="228"/>
      <c r="G575" s="228"/>
      <c r="H575" s="228"/>
      <c r="M575" s="228"/>
      <c r="N575" s="228"/>
      <c r="O575" s="228"/>
      <c r="T575" s="228"/>
      <c r="U575" s="228"/>
      <c r="V575" s="228"/>
      <c r="AA575" s="228"/>
      <c r="AB575" s="228"/>
      <c r="AC575" s="228"/>
      <c r="AH575" s="228"/>
      <c r="AI575" s="228"/>
      <c r="AJ575" s="228"/>
    </row>
    <row r="576" spans="6:36" ht="13.5" customHeight="1">
      <c r="F576" s="228"/>
      <c r="G576" s="228"/>
      <c r="H576" s="228"/>
      <c r="M576" s="228"/>
      <c r="N576" s="228"/>
      <c r="O576" s="228"/>
      <c r="T576" s="228"/>
      <c r="U576" s="228"/>
      <c r="V576" s="228"/>
      <c r="AA576" s="228"/>
      <c r="AB576" s="228"/>
      <c r="AC576" s="228"/>
      <c r="AH576" s="228"/>
      <c r="AI576" s="228"/>
      <c r="AJ576" s="228"/>
    </row>
    <row r="577" spans="6:36" ht="13.5" customHeight="1">
      <c r="F577" s="228"/>
      <c r="G577" s="228"/>
      <c r="H577" s="228"/>
      <c r="M577" s="228"/>
      <c r="N577" s="228"/>
      <c r="O577" s="228"/>
      <c r="T577" s="228"/>
      <c r="U577" s="228"/>
      <c r="V577" s="228"/>
      <c r="AA577" s="228"/>
      <c r="AB577" s="228"/>
      <c r="AC577" s="228"/>
      <c r="AH577" s="228"/>
      <c r="AI577" s="228"/>
      <c r="AJ577" s="228"/>
    </row>
    <row r="578" spans="6:36" ht="13.5" customHeight="1">
      <c r="F578" s="228"/>
      <c r="G578" s="228"/>
      <c r="H578" s="228"/>
      <c r="M578" s="228"/>
      <c r="N578" s="228"/>
      <c r="O578" s="228"/>
      <c r="T578" s="228"/>
      <c r="U578" s="228"/>
      <c r="V578" s="228"/>
      <c r="AA578" s="228"/>
      <c r="AB578" s="228"/>
      <c r="AC578" s="228"/>
      <c r="AH578" s="228"/>
      <c r="AI578" s="228"/>
      <c r="AJ578" s="228"/>
    </row>
    <row r="579" spans="6:36" ht="13.5" customHeight="1">
      <c r="F579" s="228"/>
      <c r="G579" s="228"/>
      <c r="H579" s="228"/>
      <c r="M579" s="228"/>
      <c r="N579" s="228"/>
      <c r="O579" s="228"/>
      <c r="T579" s="228"/>
      <c r="U579" s="228"/>
      <c r="V579" s="228"/>
      <c r="AA579" s="228"/>
      <c r="AB579" s="228"/>
      <c r="AC579" s="228"/>
      <c r="AH579" s="228"/>
      <c r="AI579" s="228"/>
      <c r="AJ579" s="228"/>
    </row>
    <row r="580" spans="6:36" ht="13.5" customHeight="1">
      <c r="F580" s="228"/>
      <c r="G580" s="228"/>
      <c r="H580" s="228"/>
      <c r="M580" s="228"/>
      <c r="N580" s="228"/>
      <c r="O580" s="228"/>
      <c r="T580" s="228"/>
      <c r="U580" s="228"/>
      <c r="V580" s="228"/>
      <c r="AA580" s="228"/>
      <c r="AB580" s="228"/>
      <c r="AC580" s="228"/>
      <c r="AH580" s="228"/>
      <c r="AI580" s="228"/>
      <c r="AJ580" s="228"/>
    </row>
    <row r="581" spans="6:36" ht="13.5" customHeight="1">
      <c r="F581" s="228"/>
      <c r="G581" s="228"/>
      <c r="H581" s="228"/>
      <c r="M581" s="228"/>
      <c r="N581" s="228"/>
      <c r="O581" s="228"/>
      <c r="T581" s="228"/>
      <c r="U581" s="228"/>
      <c r="V581" s="228"/>
      <c r="AA581" s="228"/>
      <c r="AB581" s="228"/>
      <c r="AC581" s="228"/>
      <c r="AH581" s="228"/>
      <c r="AI581" s="228"/>
      <c r="AJ581" s="228"/>
    </row>
    <row r="582" spans="6:36" ht="13.5" customHeight="1">
      <c r="F582" s="228"/>
      <c r="G582" s="228"/>
      <c r="H582" s="228"/>
      <c r="M582" s="228"/>
      <c r="N582" s="228"/>
      <c r="O582" s="228"/>
      <c r="T582" s="228"/>
      <c r="U582" s="228"/>
      <c r="V582" s="228"/>
      <c r="AA582" s="228"/>
      <c r="AB582" s="228"/>
      <c r="AC582" s="228"/>
      <c r="AH582" s="228"/>
      <c r="AI582" s="228"/>
      <c r="AJ582" s="228"/>
    </row>
    <row r="583" spans="6:36" ht="13.5" customHeight="1">
      <c r="F583" s="228"/>
      <c r="G583" s="228"/>
      <c r="H583" s="228"/>
      <c r="M583" s="228"/>
      <c r="N583" s="228"/>
      <c r="O583" s="228"/>
      <c r="T583" s="228"/>
      <c r="U583" s="228"/>
      <c r="V583" s="228"/>
      <c r="AA583" s="228"/>
      <c r="AB583" s="228"/>
      <c r="AC583" s="228"/>
      <c r="AH583" s="228"/>
      <c r="AI583" s="228"/>
      <c r="AJ583" s="228"/>
    </row>
    <row r="584" spans="6:36" ht="13.5" customHeight="1">
      <c r="F584" s="228"/>
      <c r="G584" s="228"/>
      <c r="H584" s="228"/>
      <c r="M584" s="228"/>
      <c r="N584" s="228"/>
      <c r="O584" s="228"/>
      <c r="T584" s="228"/>
      <c r="U584" s="228"/>
      <c r="V584" s="228"/>
      <c r="AA584" s="228"/>
      <c r="AB584" s="228"/>
      <c r="AC584" s="228"/>
      <c r="AH584" s="228"/>
      <c r="AI584" s="228"/>
      <c r="AJ584" s="228"/>
    </row>
    <row r="585" spans="6:36" ht="13.5" customHeight="1">
      <c r="F585" s="228"/>
      <c r="G585" s="228"/>
      <c r="H585" s="228"/>
      <c r="M585" s="228"/>
      <c r="N585" s="228"/>
      <c r="O585" s="228"/>
      <c r="T585" s="228"/>
      <c r="U585" s="228"/>
      <c r="V585" s="228"/>
      <c r="AA585" s="228"/>
      <c r="AB585" s="228"/>
      <c r="AC585" s="228"/>
      <c r="AH585" s="228"/>
      <c r="AI585" s="228"/>
      <c r="AJ585" s="228"/>
    </row>
    <row r="586" spans="6:36" ht="13.5" customHeight="1">
      <c r="F586" s="228"/>
      <c r="G586" s="228"/>
      <c r="H586" s="228"/>
      <c r="M586" s="228"/>
      <c r="N586" s="228"/>
      <c r="O586" s="228"/>
      <c r="T586" s="228"/>
      <c r="U586" s="228"/>
      <c r="V586" s="228"/>
      <c r="AA586" s="228"/>
      <c r="AB586" s="228"/>
      <c r="AC586" s="228"/>
      <c r="AH586" s="228"/>
      <c r="AI586" s="228"/>
      <c r="AJ586" s="228"/>
    </row>
    <row r="587" spans="6:36" ht="13.5" customHeight="1">
      <c r="F587" s="228"/>
      <c r="G587" s="228"/>
      <c r="H587" s="228"/>
      <c r="M587" s="228"/>
      <c r="N587" s="228"/>
      <c r="O587" s="228"/>
      <c r="T587" s="228"/>
      <c r="U587" s="228"/>
      <c r="V587" s="228"/>
      <c r="AA587" s="228"/>
      <c r="AB587" s="228"/>
      <c r="AC587" s="228"/>
      <c r="AH587" s="228"/>
      <c r="AI587" s="228"/>
      <c r="AJ587" s="228"/>
    </row>
    <row r="588" spans="6:36" ht="13.5" customHeight="1">
      <c r="F588" s="228"/>
      <c r="G588" s="228"/>
      <c r="H588" s="228"/>
      <c r="M588" s="228"/>
      <c r="N588" s="228"/>
      <c r="O588" s="228"/>
      <c r="T588" s="228"/>
      <c r="U588" s="228"/>
      <c r="V588" s="228"/>
      <c r="AA588" s="228"/>
      <c r="AB588" s="228"/>
      <c r="AC588" s="228"/>
      <c r="AH588" s="228"/>
      <c r="AI588" s="228"/>
      <c r="AJ588" s="228"/>
    </row>
    <row r="589" spans="6:36" ht="13.5" customHeight="1">
      <c r="F589" s="228"/>
      <c r="G589" s="228"/>
      <c r="H589" s="228"/>
      <c r="M589" s="228"/>
      <c r="N589" s="228"/>
      <c r="O589" s="228"/>
      <c r="T589" s="228"/>
      <c r="U589" s="228"/>
      <c r="V589" s="228"/>
      <c r="AA589" s="228"/>
      <c r="AB589" s="228"/>
      <c r="AC589" s="228"/>
      <c r="AH589" s="228"/>
      <c r="AI589" s="228"/>
      <c r="AJ589" s="228"/>
    </row>
    <row r="590" spans="6:36" ht="13.5" customHeight="1">
      <c r="F590" s="228"/>
      <c r="G590" s="228"/>
      <c r="H590" s="228"/>
      <c r="M590" s="228"/>
      <c r="N590" s="228"/>
      <c r="O590" s="228"/>
      <c r="T590" s="228"/>
      <c r="U590" s="228"/>
      <c r="V590" s="228"/>
      <c r="AA590" s="228"/>
      <c r="AB590" s="228"/>
      <c r="AC590" s="228"/>
      <c r="AH590" s="228"/>
      <c r="AI590" s="228"/>
      <c r="AJ590" s="228"/>
    </row>
    <row r="591" spans="6:36" ht="13.5" customHeight="1">
      <c r="F591" s="228"/>
      <c r="G591" s="228"/>
      <c r="H591" s="228"/>
      <c r="M591" s="228"/>
      <c r="N591" s="228"/>
      <c r="O591" s="228"/>
      <c r="T591" s="228"/>
      <c r="U591" s="228"/>
      <c r="V591" s="228"/>
      <c r="AA591" s="228"/>
      <c r="AB591" s="228"/>
      <c r="AC591" s="228"/>
      <c r="AH591" s="228"/>
      <c r="AI591" s="228"/>
      <c r="AJ591" s="228"/>
    </row>
    <row r="592" spans="6:36" ht="13.5" customHeight="1">
      <c r="F592" s="228"/>
      <c r="G592" s="228"/>
      <c r="H592" s="228"/>
      <c r="M592" s="228"/>
      <c r="N592" s="228"/>
      <c r="O592" s="228"/>
      <c r="T592" s="228"/>
      <c r="U592" s="228"/>
      <c r="V592" s="228"/>
      <c r="AA592" s="228"/>
      <c r="AB592" s="228"/>
      <c r="AC592" s="228"/>
      <c r="AH592" s="228"/>
      <c r="AI592" s="228"/>
      <c r="AJ592" s="228"/>
    </row>
    <row r="593" spans="6:36" ht="13.5" customHeight="1">
      <c r="F593" s="228"/>
      <c r="G593" s="228"/>
      <c r="H593" s="228"/>
      <c r="M593" s="228"/>
      <c r="N593" s="228"/>
      <c r="O593" s="228"/>
      <c r="T593" s="228"/>
      <c r="U593" s="228"/>
      <c r="V593" s="228"/>
      <c r="AA593" s="228"/>
      <c r="AB593" s="228"/>
      <c r="AC593" s="228"/>
      <c r="AH593" s="228"/>
      <c r="AI593" s="228"/>
      <c r="AJ593" s="228"/>
    </row>
    <row r="594" spans="6:36" ht="13.5" customHeight="1">
      <c r="F594" s="228"/>
      <c r="G594" s="228"/>
      <c r="H594" s="228"/>
      <c r="M594" s="228"/>
      <c r="N594" s="228"/>
      <c r="O594" s="228"/>
      <c r="T594" s="228"/>
      <c r="U594" s="228"/>
      <c r="V594" s="228"/>
      <c r="AA594" s="228"/>
      <c r="AB594" s="228"/>
      <c r="AC594" s="228"/>
      <c r="AH594" s="228"/>
      <c r="AI594" s="228"/>
      <c r="AJ594" s="228"/>
    </row>
    <row r="595" spans="6:36" ht="13.5" customHeight="1">
      <c r="F595" s="228"/>
      <c r="G595" s="228"/>
      <c r="H595" s="228"/>
      <c r="M595" s="228"/>
      <c r="N595" s="228"/>
      <c r="O595" s="228"/>
      <c r="T595" s="228"/>
      <c r="U595" s="228"/>
      <c r="V595" s="228"/>
      <c r="AA595" s="228"/>
      <c r="AB595" s="228"/>
      <c r="AC595" s="228"/>
      <c r="AH595" s="228"/>
      <c r="AI595" s="228"/>
      <c r="AJ595" s="228"/>
    </row>
    <row r="596" spans="6:36" ht="13.5" customHeight="1">
      <c r="F596" s="228"/>
      <c r="G596" s="228"/>
      <c r="H596" s="228"/>
      <c r="M596" s="228"/>
      <c r="N596" s="228"/>
      <c r="O596" s="228"/>
      <c r="T596" s="228"/>
      <c r="U596" s="228"/>
      <c r="V596" s="228"/>
      <c r="AA596" s="228"/>
      <c r="AB596" s="228"/>
      <c r="AC596" s="228"/>
      <c r="AH596" s="228"/>
      <c r="AI596" s="228"/>
      <c r="AJ596" s="228"/>
    </row>
    <row r="597" spans="6:36" ht="13.5" customHeight="1">
      <c r="F597" s="228"/>
      <c r="G597" s="228"/>
      <c r="H597" s="228"/>
      <c r="M597" s="228"/>
      <c r="N597" s="228"/>
      <c r="O597" s="228"/>
      <c r="T597" s="228"/>
      <c r="U597" s="228"/>
      <c r="V597" s="228"/>
      <c r="AA597" s="228"/>
      <c r="AB597" s="228"/>
      <c r="AC597" s="228"/>
      <c r="AH597" s="228"/>
      <c r="AI597" s="228"/>
      <c r="AJ597" s="228"/>
    </row>
    <row r="598" spans="6:36" ht="13.5" customHeight="1">
      <c r="F598" s="228"/>
      <c r="G598" s="228"/>
      <c r="H598" s="228"/>
      <c r="M598" s="228"/>
      <c r="N598" s="228"/>
      <c r="O598" s="228"/>
      <c r="T598" s="228"/>
      <c r="U598" s="228"/>
      <c r="V598" s="228"/>
      <c r="AA598" s="228"/>
      <c r="AB598" s="228"/>
      <c r="AC598" s="228"/>
      <c r="AH598" s="228"/>
      <c r="AI598" s="228"/>
      <c r="AJ598" s="228"/>
    </row>
    <row r="599" spans="6:36" ht="13.5" customHeight="1">
      <c r="F599" s="228"/>
      <c r="G599" s="228"/>
      <c r="H599" s="228"/>
      <c r="M599" s="228"/>
      <c r="N599" s="228"/>
      <c r="O599" s="228"/>
      <c r="T599" s="228"/>
      <c r="U599" s="228"/>
      <c r="V599" s="228"/>
      <c r="AA599" s="228"/>
      <c r="AB599" s="228"/>
      <c r="AC599" s="228"/>
      <c r="AH599" s="228"/>
      <c r="AI599" s="228"/>
      <c r="AJ599" s="228"/>
    </row>
    <row r="600" spans="6:36" ht="13.5" customHeight="1">
      <c r="F600" s="228"/>
      <c r="G600" s="228"/>
      <c r="H600" s="228"/>
      <c r="M600" s="228"/>
      <c r="N600" s="228"/>
      <c r="O600" s="228"/>
      <c r="T600" s="228"/>
      <c r="U600" s="228"/>
      <c r="V600" s="228"/>
      <c r="AA600" s="228"/>
      <c r="AB600" s="228"/>
      <c r="AC600" s="228"/>
      <c r="AH600" s="228"/>
      <c r="AI600" s="228"/>
      <c r="AJ600" s="228"/>
    </row>
    <row r="601" spans="6:36" ht="13.5" customHeight="1">
      <c r="F601" s="228"/>
      <c r="G601" s="228"/>
      <c r="H601" s="228"/>
      <c r="M601" s="228"/>
      <c r="N601" s="228"/>
      <c r="O601" s="228"/>
      <c r="T601" s="228"/>
      <c r="U601" s="228"/>
      <c r="V601" s="228"/>
      <c r="AA601" s="228"/>
      <c r="AB601" s="228"/>
      <c r="AC601" s="228"/>
      <c r="AH601" s="228"/>
      <c r="AI601" s="228"/>
      <c r="AJ601" s="228"/>
    </row>
    <row r="602" spans="6:36" ht="13.5" customHeight="1">
      <c r="F602" s="228"/>
      <c r="G602" s="228"/>
      <c r="H602" s="228"/>
      <c r="M602" s="228"/>
      <c r="N602" s="228"/>
      <c r="O602" s="228"/>
      <c r="T602" s="228"/>
      <c r="U602" s="228"/>
      <c r="V602" s="228"/>
      <c r="AA602" s="228"/>
      <c r="AB602" s="228"/>
      <c r="AC602" s="228"/>
      <c r="AH602" s="228"/>
      <c r="AI602" s="228"/>
      <c r="AJ602" s="228"/>
    </row>
    <row r="603" spans="6:36" ht="13.5" customHeight="1">
      <c r="F603" s="228"/>
      <c r="G603" s="228"/>
      <c r="H603" s="228"/>
      <c r="M603" s="228"/>
      <c r="N603" s="228"/>
      <c r="O603" s="228"/>
      <c r="T603" s="228"/>
      <c r="U603" s="228"/>
      <c r="V603" s="228"/>
      <c r="AA603" s="228"/>
      <c r="AB603" s="228"/>
      <c r="AC603" s="228"/>
      <c r="AH603" s="228"/>
      <c r="AI603" s="228"/>
      <c r="AJ603" s="228"/>
    </row>
    <row r="604" spans="6:36" ht="13.5" customHeight="1">
      <c r="F604" s="228"/>
      <c r="G604" s="228"/>
      <c r="H604" s="228"/>
      <c r="M604" s="228"/>
      <c r="N604" s="228"/>
      <c r="O604" s="228"/>
      <c r="T604" s="228"/>
      <c r="U604" s="228"/>
      <c r="V604" s="228"/>
      <c r="AA604" s="228"/>
      <c r="AB604" s="228"/>
      <c r="AC604" s="228"/>
      <c r="AH604" s="228"/>
      <c r="AI604" s="228"/>
      <c r="AJ604" s="228"/>
    </row>
    <row r="605" spans="6:36" ht="13.5" customHeight="1">
      <c r="F605" s="228"/>
      <c r="G605" s="228"/>
      <c r="H605" s="228"/>
      <c r="M605" s="228"/>
      <c r="N605" s="228"/>
      <c r="O605" s="228"/>
      <c r="T605" s="228"/>
      <c r="U605" s="228"/>
      <c r="V605" s="228"/>
      <c r="AA605" s="228"/>
      <c r="AB605" s="228"/>
      <c r="AC605" s="228"/>
      <c r="AH605" s="228"/>
      <c r="AI605" s="228"/>
      <c r="AJ605" s="228"/>
    </row>
    <row r="606" spans="6:36" ht="13.5" customHeight="1">
      <c r="F606" s="228"/>
      <c r="G606" s="228"/>
      <c r="H606" s="228"/>
      <c r="M606" s="228"/>
      <c r="N606" s="228"/>
      <c r="O606" s="228"/>
      <c r="T606" s="228"/>
      <c r="U606" s="228"/>
      <c r="V606" s="228"/>
      <c r="AA606" s="228"/>
      <c r="AB606" s="228"/>
      <c r="AC606" s="228"/>
      <c r="AH606" s="228"/>
      <c r="AI606" s="228"/>
      <c r="AJ606" s="228"/>
    </row>
    <row r="607" spans="6:36" ht="13.5" customHeight="1">
      <c r="F607" s="228"/>
      <c r="G607" s="228"/>
      <c r="H607" s="228"/>
      <c r="M607" s="228"/>
      <c r="N607" s="228"/>
      <c r="O607" s="228"/>
      <c r="T607" s="228"/>
      <c r="U607" s="228"/>
      <c r="V607" s="228"/>
      <c r="AA607" s="228"/>
      <c r="AB607" s="228"/>
      <c r="AC607" s="228"/>
      <c r="AH607" s="228"/>
      <c r="AI607" s="228"/>
      <c r="AJ607" s="228"/>
    </row>
    <row r="608" spans="6:36" ht="13.5" customHeight="1">
      <c r="F608" s="228"/>
      <c r="G608" s="228"/>
      <c r="H608" s="228"/>
      <c r="M608" s="228"/>
      <c r="N608" s="228"/>
      <c r="O608" s="228"/>
      <c r="T608" s="228"/>
      <c r="U608" s="228"/>
      <c r="V608" s="228"/>
      <c r="AA608" s="228"/>
      <c r="AB608" s="228"/>
      <c r="AC608" s="228"/>
      <c r="AH608" s="228"/>
      <c r="AI608" s="228"/>
      <c r="AJ608" s="228"/>
    </row>
    <row r="609" spans="6:36" ht="13.5" customHeight="1">
      <c r="F609" s="228"/>
      <c r="G609" s="228"/>
      <c r="H609" s="228"/>
      <c r="M609" s="228"/>
      <c r="N609" s="228"/>
      <c r="O609" s="228"/>
      <c r="T609" s="228"/>
      <c r="U609" s="228"/>
      <c r="V609" s="228"/>
      <c r="AA609" s="228"/>
      <c r="AB609" s="228"/>
      <c r="AC609" s="228"/>
      <c r="AH609" s="228"/>
      <c r="AI609" s="228"/>
      <c r="AJ609" s="228"/>
    </row>
    <row r="610" spans="6:36" ht="13.5" customHeight="1">
      <c r="F610" s="228"/>
      <c r="G610" s="228"/>
      <c r="H610" s="228"/>
      <c r="M610" s="228"/>
      <c r="N610" s="228"/>
      <c r="O610" s="228"/>
      <c r="T610" s="228"/>
      <c r="U610" s="228"/>
      <c r="V610" s="228"/>
      <c r="AA610" s="228"/>
      <c r="AB610" s="228"/>
      <c r="AC610" s="228"/>
      <c r="AH610" s="228"/>
      <c r="AI610" s="228"/>
      <c r="AJ610" s="228"/>
    </row>
    <row r="611" spans="6:36" ht="13.5" customHeight="1">
      <c r="F611" s="228"/>
      <c r="G611" s="228"/>
      <c r="H611" s="228"/>
      <c r="M611" s="228"/>
      <c r="N611" s="228"/>
      <c r="O611" s="228"/>
      <c r="T611" s="228"/>
      <c r="U611" s="228"/>
      <c r="V611" s="228"/>
      <c r="AA611" s="228"/>
      <c r="AB611" s="228"/>
      <c r="AC611" s="228"/>
      <c r="AH611" s="228"/>
      <c r="AI611" s="228"/>
      <c r="AJ611" s="228"/>
    </row>
    <row r="612" spans="6:36" ht="13.5" customHeight="1">
      <c r="F612" s="228"/>
      <c r="G612" s="228"/>
      <c r="H612" s="228"/>
      <c r="M612" s="228"/>
      <c r="N612" s="228"/>
      <c r="O612" s="228"/>
      <c r="T612" s="228"/>
      <c r="U612" s="228"/>
      <c r="V612" s="228"/>
      <c r="AA612" s="228"/>
      <c r="AB612" s="228"/>
      <c r="AC612" s="228"/>
      <c r="AH612" s="228"/>
      <c r="AI612" s="228"/>
      <c r="AJ612" s="228"/>
    </row>
    <row r="613" spans="6:36" ht="13.5" customHeight="1">
      <c r="F613" s="228"/>
      <c r="G613" s="228"/>
      <c r="H613" s="228"/>
      <c r="M613" s="228"/>
      <c r="N613" s="228"/>
      <c r="O613" s="228"/>
      <c r="T613" s="228"/>
      <c r="U613" s="228"/>
      <c r="V613" s="228"/>
      <c r="AA613" s="228"/>
      <c r="AB613" s="228"/>
      <c r="AC613" s="228"/>
      <c r="AH613" s="228"/>
      <c r="AI613" s="228"/>
      <c r="AJ613" s="228"/>
    </row>
    <row r="614" spans="6:36" ht="13.5" customHeight="1">
      <c r="F614" s="228"/>
      <c r="G614" s="228"/>
      <c r="H614" s="228"/>
      <c r="M614" s="228"/>
      <c r="N614" s="228"/>
      <c r="O614" s="228"/>
      <c r="T614" s="228"/>
      <c r="U614" s="228"/>
      <c r="V614" s="228"/>
      <c r="AA614" s="228"/>
      <c r="AB614" s="228"/>
      <c r="AC614" s="228"/>
      <c r="AH614" s="228"/>
      <c r="AI614" s="228"/>
      <c r="AJ614" s="228"/>
    </row>
    <row r="615" spans="6:36" ht="13.5" customHeight="1">
      <c r="F615" s="228"/>
      <c r="G615" s="228"/>
      <c r="H615" s="228"/>
      <c r="M615" s="228"/>
      <c r="N615" s="228"/>
      <c r="O615" s="228"/>
      <c r="T615" s="228"/>
      <c r="U615" s="228"/>
      <c r="V615" s="228"/>
      <c r="AA615" s="228"/>
      <c r="AB615" s="228"/>
      <c r="AC615" s="228"/>
      <c r="AH615" s="228"/>
      <c r="AI615" s="228"/>
      <c r="AJ615" s="228"/>
    </row>
    <row r="616" spans="6:36" ht="13.5" customHeight="1">
      <c r="F616" s="228"/>
      <c r="G616" s="228"/>
      <c r="H616" s="228"/>
      <c r="M616" s="228"/>
      <c r="N616" s="228"/>
      <c r="O616" s="228"/>
      <c r="T616" s="228"/>
      <c r="U616" s="228"/>
      <c r="V616" s="228"/>
      <c r="AA616" s="228"/>
      <c r="AB616" s="228"/>
      <c r="AC616" s="228"/>
      <c r="AH616" s="228"/>
      <c r="AI616" s="228"/>
      <c r="AJ616" s="228"/>
    </row>
    <row r="617" spans="6:36" ht="13.5" customHeight="1">
      <c r="F617" s="228"/>
      <c r="G617" s="228"/>
      <c r="H617" s="228"/>
      <c r="M617" s="228"/>
      <c r="N617" s="228"/>
      <c r="O617" s="228"/>
      <c r="T617" s="228"/>
      <c r="U617" s="228"/>
      <c r="V617" s="228"/>
      <c r="AA617" s="228"/>
      <c r="AB617" s="228"/>
      <c r="AC617" s="228"/>
      <c r="AH617" s="228"/>
      <c r="AI617" s="228"/>
      <c r="AJ617" s="228"/>
    </row>
    <row r="618" spans="6:36" ht="13.5" customHeight="1">
      <c r="F618" s="228"/>
      <c r="G618" s="228"/>
      <c r="H618" s="228"/>
      <c r="M618" s="228"/>
      <c r="N618" s="228"/>
      <c r="O618" s="228"/>
      <c r="T618" s="228"/>
      <c r="U618" s="228"/>
      <c r="V618" s="228"/>
      <c r="AA618" s="228"/>
      <c r="AB618" s="228"/>
      <c r="AC618" s="228"/>
      <c r="AH618" s="228"/>
      <c r="AI618" s="228"/>
      <c r="AJ618" s="228"/>
    </row>
    <row r="619" spans="6:36" ht="13.5" customHeight="1">
      <c r="F619" s="228"/>
      <c r="G619" s="228"/>
      <c r="H619" s="228"/>
      <c r="M619" s="228"/>
      <c r="N619" s="228"/>
      <c r="O619" s="228"/>
      <c r="T619" s="228"/>
      <c r="U619" s="228"/>
      <c r="V619" s="228"/>
      <c r="AA619" s="228"/>
      <c r="AB619" s="228"/>
      <c r="AC619" s="228"/>
      <c r="AH619" s="228"/>
      <c r="AI619" s="228"/>
      <c r="AJ619" s="228"/>
    </row>
    <row r="620" spans="6:36" ht="13.5" customHeight="1">
      <c r="F620" s="228"/>
      <c r="G620" s="228"/>
      <c r="H620" s="228"/>
      <c r="M620" s="228"/>
      <c r="N620" s="228"/>
      <c r="O620" s="228"/>
      <c r="T620" s="228"/>
      <c r="U620" s="228"/>
      <c r="V620" s="228"/>
      <c r="AA620" s="228"/>
      <c r="AB620" s="228"/>
      <c r="AC620" s="228"/>
      <c r="AH620" s="228"/>
      <c r="AI620" s="228"/>
      <c r="AJ620" s="228"/>
    </row>
    <row r="621" spans="6:36" ht="13.5" customHeight="1">
      <c r="F621" s="228"/>
      <c r="G621" s="228"/>
      <c r="H621" s="228"/>
      <c r="M621" s="228"/>
      <c r="N621" s="228"/>
      <c r="O621" s="228"/>
      <c r="T621" s="228"/>
      <c r="U621" s="228"/>
      <c r="V621" s="228"/>
      <c r="AA621" s="228"/>
      <c r="AB621" s="228"/>
      <c r="AC621" s="228"/>
      <c r="AH621" s="228"/>
      <c r="AI621" s="228"/>
      <c r="AJ621" s="228"/>
    </row>
    <row r="622" spans="6:36" ht="13.5" customHeight="1">
      <c r="F622" s="228"/>
      <c r="G622" s="228"/>
      <c r="H622" s="228"/>
      <c r="M622" s="228"/>
      <c r="N622" s="228"/>
      <c r="O622" s="228"/>
      <c r="T622" s="228"/>
      <c r="U622" s="228"/>
      <c r="V622" s="228"/>
      <c r="AA622" s="228"/>
      <c r="AB622" s="228"/>
      <c r="AC622" s="228"/>
      <c r="AH622" s="228"/>
      <c r="AI622" s="228"/>
      <c r="AJ622" s="228"/>
    </row>
    <row r="623" spans="6:36" ht="13.5" customHeight="1">
      <c r="F623" s="228"/>
      <c r="G623" s="228"/>
      <c r="H623" s="228"/>
      <c r="M623" s="228"/>
      <c r="N623" s="228"/>
      <c r="O623" s="228"/>
      <c r="T623" s="228"/>
      <c r="U623" s="228"/>
      <c r="V623" s="228"/>
      <c r="AA623" s="228"/>
      <c r="AB623" s="228"/>
      <c r="AC623" s="228"/>
      <c r="AH623" s="228"/>
      <c r="AI623" s="228"/>
      <c r="AJ623" s="228"/>
    </row>
    <row r="624" spans="6:36" ht="13.5" customHeight="1">
      <c r="F624" s="228"/>
      <c r="G624" s="228"/>
      <c r="H624" s="228"/>
      <c r="M624" s="228"/>
      <c r="N624" s="228"/>
      <c r="O624" s="228"/>
      <c r="T624" s="228"/>
      <c r="U624" s="228"/>
      <c r="V624" s="228"/>
      <c r="AA624" s="228"/>
      <c r="AB624" s="228"/>
      <c r="AC624" s="228"/>
      <c r="AH624" s="228"/>
      <c r="AI624" s="228"/>
      <c r="AJ624" s="228"/>
    </row>
    <row r="625" spans="6:36" ht="13.5" customHeight="1">
      <c r="F625" s="228"/>
      <c r="G625" s="228"/>
      <c r="H625" s="228"/>
      <c r="M625" s="228"/>
      <c r="N625" s="228"/>
      <c r="O625" s="228"/>
      <c r="T625" s="228"/>
      <c r="U625" s="228"/>
      <c r="V625" s="228"/>
      <c r="AA625" s="228"/>
      <c r="AB625" s="228"/>
      <c r="AC625" s="228"/>
      <c r="AH625" s="228"/>
      <c r="AI625" s="228"/>
      <c r="AJ625" s="228"/>
    </row>
    <row r="626" spans="6:36" ht="13.5" customHeight="1">
      <c r="F626" s="228"/>
      <c r="G626" s="228"/>
      <c r="H626" s="228"/>
      <c r="M626" s="228"/>
      <c r="N626" s="228"/>
      <c r="O626" s="228"/>
      <c r="T626" s="228"/>
      <c r="U626" s="228"/>
      <c r="V626" s="228"/>
      <c r="AA626" s="228"/>
      <c r="AB626" s="228"/>
      <c r="AC626" s="228"/>
      <c r="AH626" s="228"/>
      <c r="AI626" s="228"/>
      <c r="AJ626" s="228"/>
    </row>
    <row r="627" spans="6:36" ht="13.5" customHeight="1">
      <c r="F627" s="228"/>
      <c r="G627" s="228"/>
      <c r="H627" s="228"/>
      <c r="M627" s="228"/>
      <c r="N627" s="228"/>
      <c r="O627" s="228"/>
      <c r="T627" s="228"/>
      <c r="U627" s="228"/>
      <c r="V627" s="228"/>
      <c r="AA627" s="228"/>
      <c r="AB627" s="228"/>
      <c r="AC627" s="228"/>
      <c r="AH627" s="228"/>
      <c r="AI627" s="228"/>
      <c r="AJ627" s="228"/>
    </row>
    <row r="628" spans="6:36" ht="13.5" customHeight="1">
      <c r="F628" s="228"/>
      <c r="G628" s="228"/>
      <c r="H628" s="228"/>
      <c r="M628" s="228"/>
      <c r="N628" s="228"/>
      <c r="O628" s="228"/>
      <c r="T628" s="228"/>
      <c r="U628" s="228"/>
      <c r="V628" s="228"/>
      <c r="AA628" s="228"/>
      <c r="AB628" s="228"/>
      <c r="AC628" s="228"/>
      <c r="AH628" s="228"/>
      <c r="AI628" s="228"/>
      <c r="AJ628" s="228"/>
    </row>
    <row r="629" spans="6:36" ht="13.5" customHeight="1">
      <c r="F629" s="228"/>
      <c r="G629" s="228"/>
      <c r="H629" s="228"/>
      <c r="M629" s="228"/>
      <c r="N629" s="228"/>
      <c r="O629" s="228"/>
      <c r="T629" s="228"/>
      <c r="U629" s="228"/>
      <c r="V629" s="228"/>
      <c r="AA629" s="228"/>
      <c r="AB629" s="228"/>
      <c r="AC629" s="228"/>
      <c r="AH629" s="228"/>
      <c r="AI629" s="228"/>
      <c r="AJ629" s="228"/>
    </row>
    <row r="630" spans="6:36" ht="13.5" customHeight="1">
      <c r="F630" s="228"/>
      <c r="G630" s="228"/>
      <c r="H630" s="228"/>
      <c r="M630" s="228"/>
      <c r="N630" s="228"/>
      <c r="O630" s="228"/>
      <c r="T630" s="228"/>
      <c r="U630" s="228"/>
      <c r="V630" s="228"/>
      <c r="AA630" s="228"/>
      <c r="AB630" s="228"/>
      <c r="AC630" s="228"/>
      <c r="AH630" s="228"/>
      <c r="AI630" s="228"/>
      <c r="AJ630" s="228"/>
    </row>
    <row r="631" spans="6:36" ht="13.5" customHeight="1">
      <c r="F631" s="228"/>
      <c r="G631" s="228"/>
      <c r="H631" s="228"/>
      <c r="M631" s="228"/>
      <c r="N631" s="228"/>
      <c r="O631" s="228"/>
      <c r="T631" s="228"/>
      <c r="U631" s="228"/>
      <c r="V631" s="228"/>
      <c r="AA631" s="228"/>
      <c r="AB631" s="228"/>
      <c r="AC631" s="228"/>
      <c r="AH631" s="228"/>
      <c r="AI631" s="228"/>
      <c r="AJ631" s="228"/>
    </row>
    <row r="632" spans="6:36" ht="13.5" customHeight="1">
      <c r="F632" s="228"/>
      <c r="G632" s="228"/>
      <c r="H632" s="228"/>
      <c r="M632" s="228"/>
      <c r="N632" s="228"/>
      <c r="O632" s="228"/>
      <c r="T632" s="228"/>
      <c r="U632" s="228"/>
      <c r="V632" s="228"/>
      <c r="AA632" s="228"/>
      <c r="AB632" s="228"/>
      <c r="AC632" s="228"/>
      <c r="AH632" s="228"/>
      <c r="AI632" s="228"/>
      <c r="AJ632" s="228"/>
    </row>
    <row r="633" spans="6:36" ht="13.5" customHeight="1">
      <c r="F633" s="228"/>
      <c r="G633" s="228"/>
      <c r="H633" s="228"/>
      <c r="M633" s="228"/>
      <c r="N633" s="228"/>
      <c r="O633" s="228"/>
      <c r="T633" s="228"/>
      <c r="U633" s="228"/>
      <c r="V633" s="228"/>
      <c r="AA633" s="228"/>
      <c r="AB633" s="228"/>
      <c r="AC633" s="228"/>
      <c r="AH633" s="228"/>
      <c r="AI633" s="228"/>
      <c r="AJ633" s="228"/>
    </row>
    <row r="634" spans="6:36" ht="13.5" customHeight="1">
      <c r="F634" s="228"/>
      <c r="G634" s="228"/>
      <c r="H634" s="228"/>
      <c r="M634" s="228"/>
      <c r="N634" s="228"/>
      <c r="O634" s="228"/>
      <c r="T634" s="228"/>
      <c r="U634" s="228"/>
      <c r="V634" s="228"/>
      <c r="AA634" s="228"/>
      <c r="AB634" s="228"/>
      <c r="AC634" s="228"/>
      <c r="AH634" s="228"/>
      <c r="AI634" s="228"/>
      <c r="AJ634" s="228"/>
    </row>
    <row r="635" spans="6:36" ht="13.5" customHeight="1">
      <c r="F635" s="228"/>
      <c r="G635" s="228"/>
      <c r="H635" s="228"/>
      <c r="M635" s="228"/>
      <c r="N635" s="228"/>
      <c r="O635" s="228"/>
      <c r="T635" s="228"/>
      <c r="U635" s="228"/>
      <c r="V635" s="228"/>
      <c r="AA635" s="228"/>
      <c r="AB635" s="228"/>
      <c r="AC635" s="228"/>
      <c r="AH635" s="228"/>
      <c r="AI635" s="228"/>
      <c r="AJ635" s="228"/>
    </row>
    <row r="636" spans="6:36" ht="13.5" customHeight="1">
      <c r="F636" s="228"/>
      <c r="G636" s="228"/>
      <c r="H636" s="228"/>
      <c r="M636" s="228"/>
      <c r="N636" s="228"/>
      <c r="O636" s="228"/>
      <c r="T636" s="228"/>
      <c r="U636" s="228"/>
      <c r="V636" s="228"/>
      <c r="AA636" s="228"/>
      <c r="AB636" s="228"/>
      <c r="AC636" s="228"/>
      <c r="AH636" s="228"/>
      <c r="AI636" s="228"/>
      <c r="AJ636" s="228"/>
    </row>
    <row r="637" spans="6:36" ht="13.5" customHeight="1">
      <c r="F637" s="228"/>
      <c r="G637" s="228"/>
      <c r="H637" s="228"/>
      <c r="M637" s="228"/>
      <c r="N637" s="228"/>
      <c r="O637" s="228"/>
      <c r="T637" s="228"/>
      <c r="U637" s="228"/>
      <c r="V637" s="228"/>
      <c r="AA637" s="228"/>
      <c r="AB637" s="228"/>
      <c r="AC637" s="228"/>
      <c r="AH637" s="228"/>
      <c r="AI637" s="228"/>
      <c r="AJ637" s="228"/>
    </row>
    <row r="638" spans="6:36" ht="13.5" customHeight="1">
      <c r="F638" s="228"/>
      <c r="G638" s="228"/>
      <c r="H638" s="228"/>
      <c r="M638" s="228"/>
      <c r="N638" s="228"/>
      <c r="O638" s="228"/>
      <c r="T638" s="228"/>
      <c r="U638" s="228"/>
      <c r="V638" s="228"/>
      <c r="AA638" s="228"/>
      <c r="AB638" s="228"/>
      <c r="AC638" s="228"/>
      <c r="AH638" s="228"/>
      <c r="AI638" s="228"/>
      <c r="AJ638" s="228"/>
    </row>
    <row r="639" spans="6:36" ht="13.5" customHeight="1">
      <c r="F639" s="228"/>
      <c r="G639" s="228"/>
      <c r="H639" s="228"/>
      <c r="M639" s="228"/>
      <c r="N639" s="228"/>
      <c r="O639" s="228"/>
      <c r="T639" s="228"/>
      <c r="U639" s="228"/>
      <c r="V639" s="228"/>
      <c r="AA639" s="228"/>
      <c r="AB639" s="228"/>
      <c r="AC639" s="228"/>
      <c r="AH639" s="228"/>
      <c r="AI639" s="228"/>
      <c r="AJ639" s="228"/>
    </row>
    <row r="640" spans="6:36" ht="13.5" customHeight="1">
      <c r="F640" s="228"/>
      <c r="G640" s="228"/>
      <c r="H640" s="228"/>
      <c r="M640" s="228"/>
      <c r="N640" s="228"/>
      <c r="O640" s="228"/>
      <c r="T640" s="228"/>
      <c r="U640" s="228"/>
      <c r="V640" s="228"/>
      <c r="AA640" s="228"/>
      <c r="AB640" s="228"/>
      <c r="AC640" s="228"/>
      <c r="AH640" s="228"/>
      <c r="AI640" s="228"/>
      <c r="AJ640" s="228"/>
    </row>
    <row r="641" spans="6:36" ht="13.5" customHeight="1">
      <c r="F641" s="228"/>
      <c r="G641" s="228"/>
      <c r="H641" s="228"/>
      <c r="M641" s="228"/>
      <c r="N641" s="228"/>
      <c r="O641" s="228"/>
      <c r="T641" s="228"/>
      <c r="U641" s="228"/>
      <c r="V641" s="228"/>
      <c r="AA641" s="228"/>
      <c r="AB641" s="228"/>
      <c r="AC641" s="228"/>
      <c r="AH641" s="228"/>
      <c r="AI641" s="228"/>
      <c r="AJ641" s="228"/>
    </row>
    <row r="642" spans="6:36" ht="13.5" customHeight="1">
      <c r="F642" s="228"/>
      <c r="G642" s="228"/>
      <c r="H642" s="228"/>
      <c r="M642" s="228"/>
      <c r="N642" s="228"/>
      <c r="O642" s="228"/>
      <c r="T642" s="228"/>
      <c r="U642" s="228"/>
      <c r="V642" s="228"/>
      <c r="AA642" s="228"/>
      <c r="AB642" s="228"/>
      <c r="AC642" s="228"/>
      <c r="AH642" s="228"/>
      <c r="AI642" s="228"/>
      <c r="AJ642" s="228"/>
    </row>
    <row r="643" spans="6:36" ht="13.5" customHeight="1">
      <c r="F643" s="228"/>
      <c r="G643" s="228"/>
      <c r="H643" s="228"/>
      <c r="M643" s="228"/>
      <c r="N643" s="228"/>
      <c r="O643" s="228"/>
      <c r="T643" s="228"/>
      <c r="U643" s="228"/>
      <c r="V643" s="228"/>
      <c r="AA643" s="228"/>
      <c r="AB643" s="228"/>
      <c r="AC643" s="228"/>
      <c r="AH643" s="228"/>
      <c r="AI643" s="228"/>
      <c r="AJ643" s="228"/>
    </row>
    <row r="644" spans="6:36" ht="13.5" customHeight="1">
      <c r="F644" s="228"/>
      <c r="G644" s="228"/>
      <c r="H644" s="228"/>
      <c r="M644" s="228"/>
      <c r="N644" s="228"/>
      <c r="O644" s="228"/>
      <c r="T644" s="228"/>
      <c r="U644" s="228"/>
      <c r="V644" s="228"/>
      <c r="AA644" s="228"/>
      <c r="AB644" s="228"/>
      <c r="AC644" s="228"/>
      <c r="AH644" s="228"/>
      <c r="AI644" s="228"/>
      <c r="AJ644" s="228"/>
    </row>
    <row r="645" spans="6:36" ht="13.5" customHeight="1">
      <c r="F645" s="228"/>
      <c r="G645" s="228"/>
      <c r="H645" s="228"/>
      <c r="M645" s="228"/>
      <c r="N645" s="228"/>
      <c r="O645" s="228"/>
      <c r="T645" s="228"/>
      <c r="U645" s="228"/>
      <c r="V645" s="228"/>
      <c r="AA645" s="228"/>
      <c r="AB645" s="228"/>
      <c r="AC645" s="228"/>
      <c r="AH645" s="228"/>
      <c r="AI645" s="228"/>
      <c r="AJ645" s="228"/>
    </row>
    <row r="646" spans="6:36" ht="13.5" customHeight="1">
      <c r="F646" s="228"/>
      <c r="G646" s="228"/>
      <c r="H646" s="228"/>
      <c r="M646" s="228"/>
      <c r="N646" s="228"/>
      <c r="O646" s="228"/>
      <c r="T646" s="228"/>
      <c r="U646" s="228"/>
      <c r="V646" s="228"/>
      <c r="AA646" s="228"/>
      <c r="AB646" s="228"/>
      <c r="AC646" s="228"/>
      <c r="AH646" s="228"/>
      <c r="AI646" s="228"/>
      <c r="AJ646" s="228"/>
    </row>
    <row r="647" spans="6:36" ht="13.5" customHeight="1">
      <c r="F647" s="228"/>
      <c r="G647" s="228"/>
      <c r="H647" s="228"/>
      <c r="M647" s="228"/>
      <c r="N647" s="228"/>
      <c r="O647" s="228"/>
      <c r="T647" s="228"/>
      <c r="U647" s="228"/>
      <c r="V647" s="228"/>
      <c r="AA647" s="228"/>
      <c r="AB647" s="228"/>
      <c r="AC647" s="228"/>
      <c r="AH647" s="228"/>
      <c r="AI647" s="228"/>
      <c r="AJ647" s="228"/>
    </row>
    <row r="648" spans="6:36" ht="13.5" customHeight="1">
      <c r="F648" s="228"/>
      <c r="G648" s="228"/>
      <c r="H648" s="228"/>
      <c r="M648" s="228"/>
      <c r="N648" s="228"/>
      <c r="O648" s="228"/>
      <c r="T648" s="228"/>
      <c r="U648" s="228"/>
      <c r="V648" s="228"/>
      <c r="AA648" s="228"/>
      <c r="AB648" s="228"/>
      <c r="AC648" s="228"/>
      <c r="AH648" s="228"/>
      <c r="AI648" s="228"/>
      <c r="AJ648" s="228"/>
    </row>
    <row r="649" spans="6:36" ht="13.5" customHeight="1">
      <c r="F649" s="228"/>
      <c r="G649" s="228"/>
      <c r="H649" s="228"/>
      <c r="M649" s="228"/>
      <c r="N649" s="228"/>
      <c r="O649" s="228"/>
      <c r="T649" s="228"/>
      <c r="U649" s="228"/>
      <c r="V649" s="228"/>
      <c r="AA649" s="228"/>
      <c r="AB649" s="228"/>
      <c r="AC649" s="228"/>
      <c r="AH649" s="228"/>
      <c r="AI649" s="228"/>
      <c r="AJ649" s="228"/>
    </row>
    <row r="650" spans="6:36" ht="13.5" customHeight="1">
      <c r="F650" s="228"/>
      <c r="G650" s="228"/>
      <c r="H650" s="228"/>
      <c r="M650" s="228"/>
      <c r="N650" s="228"/>
      <c r="O650" s="228"/>
      <c r="T650" s="228"/>
      <c r="U650" s="228"/>
      <c r="V650" s="228"/>
      <c r="AA650" s="228"/>
      <c r="AB650" s="228"/>
      <c r="AC650" s="228"/>
      <c r="AH650" s="228"/>
      <c r="AI650" s="228"/>
      <c r="AJ650" s="228"/>
    </row>
    <row r="651" spans="6:36" ht="13.5" customHeight="1">
      <c r="F651" s="228"/>
      <c r="G651" s="228"/>
      <c r="H651" s="228"/>
      <c r="M651" s="228"/>
      <c r="N651" s="228"/>
      <c r="O651" s="228"/>
      <c r="T651" s="228"/>
      <c r="U651" s="228"/>
      <c r="V651" s="228"/>
      <c r="AA651" s="228"/>
      <c r="AB651" s="228"/>
      <c r="AC651" s="228"/>
      <c r="AH651" s="228"/>
      <c r="AI651" s="228"/>
      <c r="AJ651" s="228"/>
    </row>
    <row r="652" spans="6:36" ht="13.5" customHeight="1">
      <c r="F652" s="228"/>
      <c r="G652" s="228"/>
      <c r="H652" s="228"/>
      <c r="M652" s="228"/>
      <c r="N652" s="228"/>
      <c r="O652" s="228"/>
      <c r="T652" s="228"/>
      <c r="U652" s="228"/>
      <c r="V652" s="228"/>
      <c r="AA652" s="228"/>
      <c r="AB652" s="228"/>
      <c r="AC652" s="228"/>
      <c r="AH652" s="228"/>
      <c r="AI652" s="228"/>
      <c r="AJ652" s="228"/>
    </row>
    <row r="653" spans="6:36" ht="13.5" customHeight="1">
      <c r="F653" s="228"/>
      <c r="G653" s="228"/>
      <c r="H653" s="228"/>
      <c r="M653" s="228"/>
      <c r="N653" s="228"/>
      <c r="O653" s="228"/>
      <c r="T653" s="228"/>
      <c r="U653" s="228"/>
      <c r="V653" s="228"/>
      <c r="AA653" s="228"/>
      <c r="AB653" s="228"/>
      <c r="AC653" s="228"/>
      <c r="AH653" s="228"/>
      <c r="AI653" s="228"/>
      <c r="AJ653" s="228"/>
    </row>
    <row r="654" spans="6:36" ht="13.5" customHeight="1">
      <c r="F654" s="228"/>
      <c r="G654" s="228"/>
      <c r="H654" s="228"/>
      <c r="M654" s="228"/>
      <c r="N654" s="228"/>
      <c r="O654" s="228"/>
      <c r="T654" s="228"/>
      <c r="U654" s="228"/>
      <c r="V654" s="228"/>
      <c r="AA654" s="228"/>
      <c r="AB654" s="228"/>
      <c r="AC654" s="228"/>
      <c r="AH654" s="228"/>
      <c r="AI654" s="228"/>
      <c r="AJ654" s="228"/>
    </row>
    <row r="655" spans="6:36" ht="13.5" customHeight="1">
      <c r="F655" s="228"/>
      <c r="G655" s="228"/>
      <c r="H655" s="228"/>
      <c r="M655" s="228"/>
      <c r="N655" s="228"/>
      <c r="O655" s="228"/>
      <c r="T655" s="228"/>
      <c r="U655" s="228"/>
      <c r="V655" s="228"/>
      <c r="AA655" s="228"/>
      <c r="AB655" s="228"/>
      <c r="AC655" s="228"/>
      <c r="AH655" s="228"/>
      <c r="AI655" s="228"/>
      <c r="AJ655" s="228"/>
    </row>
    <row r="656" spans="6:36" ht="13.5" customHeight="1">
      <c r="F656" s="228"/>
      <c r="G656" s="228"/>
      <c r="H656" s="228"/>
      <c r="M656" s="228"/>
      <c r="N656" s="228"/>
      <c r="O656" s="228"/>
      <c r="T656" s="228"/>
      <c r="U656" s="228"/>
      <c r="V656" s="228"/>
      <c r="AA656" s="228"/>
      <c r="AB656" s="228"/>
      <c r="AC656" s="228"/>
      <c r="AH656" s="228"/>
      <c r="AI656" s="228"/>
      <c r="AJ656" s="228"/>
    </row>
    <row r="657" spans="6:36" ht="13.5" customHeight="1">
      <c r="F657" s="228"/>
      <c r="G657" s="228"/>
      <c r="H657" s="228"/>
      <c r="M657" s="228"/>
      <c r="N657" s="228"/>
      <c r="O657" s="228"/>
      <c r="T657" s="228"/>
      <c r="U657" s="228"/>
      <c r="V657" s="228"/>
      <c r="AA657" s="228"/>
      <c r="AB657" s="228"/>
      <c r="AC657" s="228"/>
      <c r="AH657" s="228"/>
      <c r="AI657" s="228"/>
      <c r="AJ657" s="228"/>
    </row>
    <row r="658" spans="6:36" ht="13.5" customHeight="1">
      <c r="F658" s="228"/>
      <c r="G658" s="228"/>
      <c r="H658" s="228"/>
      <c r="M658" s="228"/>
      <c r="N658" s="228"/>
      <c r="O658" s="228"/>
      <c r="T658" s="228"/>
      <c r="U658" s="228"/>
      <c r="V658" s="228"/>
      <c r="AA658" s="228"/>
      <c r="AB658" s="228"/>
      <c r="AC658" s="228"/>
      <c r="AH658" s="228"/>
      <c r="AI658" s="228"/>
      <c r="AJ658" s="228"/>
    </row>
    <row r="659" spans="6:36" ht="13.5" customHeight="1">
      <c r="F659" s="228"/>
      <c r="G659" s="228"/>
      <c r="H659" s="228"/>
      <c r="M659" s="228"/>
      <c r="N659" s="228"/>
      <c r="O659" s="228"/>
      <c r="T659" s="228"/>
      <c r="U659" s="228"/>
      <c r="V659" s="228"/>
      <c r="AA659" s="228"/>
      <c r="AB659" s="228"/>
      <c r="AC659" s="228"/>
      <c r="AH659" s="228"/>
      <c r="AI659" s="228"/>
      <c r="AJ659" s="228"/>
    </row>
    <row r="660" spans="6:36" ht="13.5" customHeight="1">
      <c r="F660" s="228"/>
      <c r="G660" s="228"/>
      <c r="H660" s="228"/>
      <c r="M660" s="228"/>
      <c r="N660" s="228"/>
      <c r="O660" s="228"/>
      <c r="T660" s="228"/>
      <c r="U660" s="228"/>
      <c r="V660" s="228"/>
      <c r="AA660" s="228"/>
      <c r="AB660" s="228"/>
      <c r="AC660" s="228"/>
      <c r="AH660" s="228"/>
      <c r="AI660" s="228"/>
      <c r="AJ660" s="228"/>
    </row>
    <row r="661" spans="6:36" ht="13.5" customHeight="1">
      <c r="F661" s="228"/>
      <c r="G661" s="228"/>
      <c r="H661" s="228"/>
      <c r="M661" s="228"/>
      <c r="N661" s="228"/>
      <c r="O661" s="228"/>
      <c r="T661" s="228"/>
      <c r="U661" s="228"/>
      <c r="V661" s="228"/>
      <c r="AA661" s="228"/>
      <c r="AB661" s="228"/>
      <c r="AC661" s="228"/>
      <c r="AH661" s="228"/>
      <c r="AI661" s="228"/>
      <c r="AJ661" s="228"/>
    </row>
    <row r="662" spans="6:36" ht="13.5" customHeight="1">
      <c r="F662" s="228"/>
      <c r="G662" s="228"/>
      <c r="H662" s="228"/>
      <c r="M662" s="228"/>
      <c r="N662" s="228"/>
      <c r="O662" s="228"/>
      <c r="T662" s="228"/>
      <c r="U662" s="228"/>
      <c r="V662" s="228"/>
      <c r="AA662" s="228"/>
      <c r="AB662" s="228"/>
      <c r="AC662" s="228"/>
      <c r="AH662" s="228"/>
      <c r="AI662" s="228"/>
      <c r="AJ662" s="228"/>
    </row>
    <row r="663" spans="6:36" ht="13.5" customHeight="1">
      <c r="F663" s="228"/>
      <c r="G663" s="228"/>
      <c r="H663" s="228"/>
      <c r="M663" s="228"/>
      <c r="N663" s="228"/>
      <c r="O663" s="228"/>
      <c r="T663" s="228"/>
      <c r="U663" s="228"/>
      <c r="V663" s="228"/>
      <c r="AA663" s="228"/>
      <c r="AB663" s="228"/>
      <c r="AC663" s="228"/>
      <c r="AH663" s="228"/>
      <c r="AI663" s="228"/>
      <c r="AJ663" s="228"/>
    </row>
    <row r="664" spans="6:36" ht="13.5" customHeight="1">
      <c r="F664" s="228"/>
      <c r="G664" s="228"/>
      <c r="H664" s="228"/>
      <c r="M664" s="228"/>
      <c r="N664" s="228"/>
      <c r="O664" s="228"/>
      <c r="T664" s="228"/>
      <c r="U664" s="228"/>
      <c r="V664" s="228"/>
      <c r="AA664" s="228"/>
      <c r="AB664" s="228"/>
      <c r="AC664" s="228"/>
      <c r="AH664" s="228"/>
      <c r="AI664" s="228"/>
      <c r="AJ664" s="228"/>
    </row>
    <row r="665" spans="6:36" ht="13.5" customHeight="1">
      <c r="F665" s="228"/>
      <c r="G665" s="228"/>
      <c r="H665" s="228"/>
      <c r="M665" s="228"/>
      <c r="N665" s="228"/>
      <c r="O665" s="228"/>
      <c r="T665" s="228"/>
      <c r="U665" s="228"/>
      <c r="V665" s="228"/>
      <c r="AA665" s="228"/>
      <c r="AB665" s="228"/>
      <c r="AC665" s="228"/>
      <c r="AH665" s="228"/>
      <c r="AI665" s="228"/>
      <c r="AJ665" s="228"/>
    </row>
    <row r="666" spans="6:36" ht="13.5" customHeight="1">
      <c r="F666" s="228"/>
      <c r="G666" s="228"/>
      <c r="H666" s="228"/>
      <c r="M666" s="228"/>
      <c r="N666" s="228"/>
      <c r="O666" s="228"/>
      <c r="T666" s="228"/>
      <c r="U666" s="228"/>
      <c r="V666" s="228"/>
      <c r="AA666" s="228"/>
      <c r="AB666" s="228"/>
      <c r="AC666" s="228"/>
      <c r="AH666" s="228"/>
      <c r="AI666" s="228"/>
      <c r="AJ666" s="228"/>
    </row>
    <row r="667" spans="6:36" ht="13.5" customHeight="1">
      <c r="F667" s="228"/>
      <c r="G667" s="228"/>
      <c r="H667" s="228"/>
      <c r="M667" s="228"/>
      <c r="N667" s="228"/>
      <c r="O667" s="228"/>
      <c r="T667" s="228"/>
      <c r="U667" s="228"/>
      <c r="V667" s="228"/>
      <c r="AA667" s="228"/>
      <c r="AB667" s="228"/>
      <c r="AC667" s="228"/>
      <c r="AH667" s="228"/>
      <c r="AI667" s="228"/>
      <c r="AJ667" s="228"/>
    </row>
    <row r="668" spans="6:36" ht="13.5" customHeight="1">
      <c r="F668" s="228"/>
      <c r="G668" s="228"/>
      <c r="H668" s="228"/>
      <c r="M668" s="228"/>
      <c r="N668" s="228"/>
      <c r="O668" s="228"/>
      <c r="T668" s="228"/>
      <c r="U668" s="228"/>
      <c r="V668" s="228"/>
      <c r="AA668" s="228"/>
      <c r="AB668" s="228"/>
      <c r="AC668" s="228"/>
      <c r="AH668" s="228"/>
      <c r="AI668" s="228"/>
      <c r="AJ668" s="228"/>
    </row>
    <row r="669" spans="6:36" ht="13.5" customHeight="1">
      <c r="F669" s="228"/>
      <c r="G669" s="228"/>
      <c r="H669" s="228"/>
      <c r="M669" s="228"/>
      <c r="N669" s="228"/>
      <c r="O669" s="228"/>
      <c r="T669" s="228"/>
      <c r="U669" s="228"/>
      <c r="V669" s="228"/>
      <c r="AA669" s="228"/>
      <c r="AB669" s="228"/>
      <c r="AC669" s="228"/>
      <c r="AH669" s="228"/>
      <c r="AI669" s="228"/>
      <c r="AJ669" s="228"/>
    </row>
    <row r="670" spans="6:36" ht="13.5" customHeight="1">
      <c r="F670" s="228"/>
      <c r="G670" s="228"/>
      <c r="H670" s="228"/>
      <c r="M670" s="228"/>
      <c r="N670" s="228"/>
      <c r="O670" s="228"/>
      <c r="T670" s="228"/>
      <c r="U670" s="228"/>
      <c r="V670" s="228"/>
      <c r="AA670" s="228"/>
      <c r="AB670" s="228"/>
      <c r="AC670" s="228"/>
      <c r="AH670" s="228"/>
      <c r="AI670" s="228"/>
      <c r="AJ670" s="228"/>
    </row>
    <row r="671" spans="6:36" ht="13.5" customHeight="1">
      <c r="F671" s="228"/>
      <c r="G671" s="228"/>
      <c r="H671" s="228"/>
      <c r="M671" s="228"/>
      <c r="N671" s="228"/>
      <c r="O671" s="228"/>
      <c r="T671" s="228"/>
      <c r="U671" s="228"/>
      <c r="V671" s="228"/>
      <c r="AA671" s="228"/>
      <c r="AB671" s="228"/>
      <c r="AC671" s="228"/>
      <c r="AH671" s="228"/>
      <c r="AI671" s="228"/>
      <c r="AJ671" s="228"/>
    </row>
    <row r="672" spans="6:36" ht="13.5" customHeight="1">
      <c r="F672" s="228"/>
      <c r="G672" s="228"/>
      <c r="H672" s="228"/>
      <c r="M672" s="228"/>
      <c r="N672" s="228"/>
      <c r="O672" s="228"/>
      <c r="T672" s="228"/>
      <c r="U672" s="228"/>
      <c r="V672" s="228"/>
      <c r="AA672" s="228"/>
      <c r="AB672" s="228"/>
      <c r="AC672" s="228"/>
      <c r="AH672" s="228"/>
      <c r="AI672" s="228"/>
      <c r="AJ672" s="228"/>
    </row>
    <row r="673" spans="6:36" ht="13.5" customHeight="1">
      <c r="F673" s="228"/>
      <c r="G673" s="228"/>
      <c r="H673" s="228"/>
      <c r="M673" s="228"/>
      <c r="N673" s="228"/>
      <c r="O673" s="228"/>
      <c r="T673" s="228"/>
      <c r="U673" s="228"/>
      <c r="V673" s="228"/>
      <c r="AA673" s="228"/>
      <c r="AB673" s="228"/>
      <c r="AC673" s="228"/>
      <c r="AH673" s="228"/>
      <c r="AI673" s="228"/>
      <c r="AJ673" s="228"/>
    </row>
    <row r="674" spans="6:36" ht="13.5" customHeight="1">
      <c r="F674" s="228"/>
      <c r="G674" s="228"/>
      <c r="H674" s="228"/>
      <c r="M674" s="228"/>
      <c r="N674" s="228"/>
      <c r="O674" s="228"/>
      <c r="T674" s="228"/>
      <c r="U674" s="228"/>
      <c r="V674" s="228"/>
      <c r="AA674" s="228"/>
      <c r="AB674" s="228"/>
      <c r="AC674" s="228"/>
      <c r="AH674" s="228"/>
      <c r="AI674" s="228"/>
      <c r="AJ674" s="228"/>
    </row>
    <row r="675" spans="6:36" ht="13.5" customHeight="1">
      <c r="F675" s="228"/>
      <c r="G675" s="228"/>
      <c r="H675" s="228"/>
      <c r="M675" s="228"/>
      <c r="N675" s="228"/>
      <c r="O675" s="228"/>
      <c r="T675" s="228"/>
      <c r="U675" s="228"/>
      <c r="V675" s="228"/>
      <c r="AA675" s="228"/>
      <c r="AB675" s="228"/>
      <c r="AC675" s="228"/>
      <c r="AH675" s="228"/>
      <c r="AI675" s="228"/>
      <c r="AJ675" s="228"/>
    </row>
    <row r="676" spans="6:36" ht="13.5" customHeight="1">
      <c r="F676" s="228"/>
      <c r="G676" s="228"/>
      <c r="H676" s="228"/>
      <c r="M676" s="228"/>
      <c r="N676" s="228"/>
      <c r="O676" s="228"/>
      <c r="T676" s="228"/>
      <c r="U676" s="228"/>
      <c r="V676" s="228"/>
      <c r="AA676" s="228"/>
      <c r="AB676" s="228"/>
      <c r="AC676" s="228"/>
      <c r="AH676" s="228"/>
      <c r="AI676" s="228"/>
      <c r="AJ676" s="228"/>
    </row>
    <row r="677" spans="6:36" ht="13.5" customHeight="1">
      <c r="F677" s="228"/>
      <c r="G677" s="228"/>
      <c r="H677" s="228"/>
      <c r="M677" s="228"/>
      <c r="N677" s="228"/>
      <c r="O677" s="228"/>
      <c r="T677" s="228"/>
      <c r="U677" s="228"/>
      <c r="V677" s="228"/>
      <c r="AA677" s="228"/>
      <c r="AB677" s="228"/>
      <c r="AC677" s="228"/>
      <c r="AH677" s="228"/>
      <c r="AI677" s="228"/>
      <c r="AJ677" s="228"/>
    </row>
    <row r="678" spans="6:36" ht="13.5" customHeight="1">
      <c r="F678" s="228"/>
      <c r="G678" s="228"/>
      <c r="H678" s="228"/>
      <c r="M678" s="228"/>
      <c r="N678" s="228"/>
      <c r="O678" s="228"/>
      <c r="T678" s="228"/>
      <c r="U678" s="228"/>
      <c r="V678" s="228"/>
      <c r="AA678" s="228"/>
      <c r="AB678" s="228"/>
      <c r="AC678" s="228"/>
      <c r="AH678" s="228"/>
      <c r="AI678" s="228"/>
      <c r="AJ678" s="228"/>
    </row>
    <row r="679" spans="6:36" ht="13.5" customHeight="1">
      <c r="F679" s="228"/>
      <c r="G679" s="228"/>
      <c r="H679" s="228"/>
      <c r="M679" s="228"/>
      <c r="N679" s="228"/>
      <c r="O679" s="228"/>
      <c r="T679" s="228"/>
      <c r="U679" s="228"/>
      <c r="V679" s="228"/>
      <c r="AA679" s="228"/>
      <c r="AB679" s="228"/>
      <c r="AC679" s="228"/>
      <c r="AH679" s="228"/>
      <c r="AI679" s="228"/>
      <c r="AJ679" s="228"/>
    </row>
    <row r="680" spans="6:36" ht="13.5" customHeight="1">
      <c r="F680" s="228"/>
      <c r="G680" s="228"/>
      <c r="H680" s="228"/>
      <c r="M680" s="228"/>
      <c r="N680" s="228"/>
      <c r="O680" s="228"/>
      <c r="T680" s="228"/>
      <c r="U680" s="228"/>
      <c r="V680" s="228"/>
      <c r="AA680" s="228"/>
      <c r="AB680" s="228"/>
      <c r="AC680" s="228"/>
      <c r="AH680" s="228"/>
      <c r="AI680" s="228"/>
      <c r="AJ680" s="228"/>
    </row>
    <row r="681" spans="6:36" ht="13.5" customHeight="1">
      <c r="F681" s="228"/>
      <c r="G681" s="228"/>
      <c r="H681" s="228"/>
      <c r="M681" s="228"/>
      <c r="N681" s="228"/>
      <c r="O681" s="228"/>
      <c r="T681" s="228"/>
      <c r="U681" s="228"/>
      <c r="V681" s="228"/>
      <c r="AA681" s="228"/>
      <c r="AB681" s="228"/>
      <c r="AC681" s="228"/>
      <c r="AH681" s="228"/>
      <c r="AI681" s="228"/>
      <c r="AJ681" s="228"/>
    </row>
    <row r="682" spans="6:36" ht="13.5" customHeight="1">
      <c r="F682" s="228"/>
      <c r="G682" s="228"/>
      <c r="H682" s="228"/>
      <c r="M682" s="228"/>
      <c r="N682" s="228"/>
      <c r="O682" s="228"/>
      <c r="T682" s="228"/>
      <c r="U682" s="228"/>
      <c r="V682" s="228"/>
      <c r="AA682" s="228"/>
      <c r="AB682" s="228"/>
      <c r="AC682" s="228"/>
      <c r="AH682" s="228"/>
      <c r="AI682" s="228"/>
      <c r="AJ682" s="228"/>
    </row>
    <row r="683" spans="6:36" ht="13.5" customHeight="1">
      <c r="F683" s="228"/>
      <c r="G683" s="228"/>
      <c r="H683" s="228"/>
      <c r="M683" s="228"/>
      <c r="N683" s="228"/>
      <c r="O683" s="228"/>
      <c r="T683" s="228"/>
      <c r="U683" s="228"/>
      <c r="V683" s="228"/>
      <c r="AA683" s="228"/>
      <c r="AB683" s="228"/>
      <c r="AC683" s="228"/>
      <c r="AH683" s="228"/>
      <c r="AI683" s="228"/>
      <c r="AJ683" s="228"/>
    </row>
    <row r="684" spans="6:36" ht="13.5" customHeight="1">
      <c r="F684" s="228"/>
      <c r="G684" s="228"/>
      <c r="H684" s="228"/>
      <c r="M684" s="228"/>
      <c r="N684" s="228"/>
      <c r="O684" s="228"/>
      <c r="T684" s="228"/>
      <c r="U684" s="228"/>
      <c r="V684" s="228"/>
      <c r="AA684" s="228"/>
      <c r="AB684" s="228"/>
      <c r="AC684" s="228"/>
      <c r="AH684" s="228"/>
      <c r="AI684" s="228"/>
      <c r="AJ684" s="228"/>
    </row>
    <row r="685" spans="6:36" ht="13.5" customHeight="1">
      <c r="F685" s="228"/>
      <c r="G685" s="228"/>
      <c r="H685" s="228"/>
      <c r="M685" s="228"/>
      <c r="N685" s="228"/>
      <c r="O685" s="228"/>
      <c r="T685" s="228"/>
      <c r="U685" s="228"/>
      <c r="V685" s="228"/>
      <c r="AA685" s="228"/>
      <c r="AB685" s="228"/>
      <c r="AC685" s="228"/>
      <c r="AH685" s="228"/>
      <c r="AI685" s="228"/>
      <c r="AJ685" s="228"/>
    </row>
    <row r="686" spans="6:36" ht="13.5" customHeight="1">
      <c r="F686" s="228"/>
      <c r="G686" s="228"/>
      <c r="H686" s="228"/>
      <c r="M686" s="228"/>
      <c r="N686" s="228"/>
      <c r="O686" s="228"/>
      <c r="T686" s="228"/>
      <c r="U686" s="228"/>
      <c r="V686" s="228"/>
      <c r="AA686" s="228"/>
      <c r="AB686" s="228"/>
      <c r="AC686" s="228"/>
      <c r="AH686" s="228"/>
      <c r="AI686" s="228"/>
      <c r="AJ686" s="228"/>
    </row>
    <row r="687" spans="6:36" ht="13.5" customHeight="1">
      <c r="F687" s="228"/>
      <c r="G687" s="228"/>
      <c r="H687" s="228"/>
      <c r="M687" s="228"/>
      <c r="N687" s="228"/>
      <c r="O687" s="228"/>
      <c r="T687" s="228"/>
      <c r="U687" s="228"/>
      <c r="V687" s="228"/>
      <c r="AA687" s="228"/>
      <c r="AB687" s="228"/>
      <c r="AC687" s="228"/>
      <c r="AH687" s="228"/>
      <c r="AI687" s="228"/>
      <c r="AJ687" s="228"/>
    </row>
    <row r="688" spans="6:36" ht="13.5" customHeight="1">
      <c r="F688" s="228"/>
      <c r="G688" s="228"/>
      <c r="H688" s="228"/>
      <c r="M688" s="228"/>
      <c r="N688" s="228"/>
      <c r="O688" s="228"/>
      <c r="T688" s="228"/>
      <c r="U688" s="228"/>
      <c r="V688" s="228"/>
      <c r="AA688" s="228"/>
      <c r="AB688" s="228"/>
      <c r="AC688" s="228"/>
      <c r="AH688" s="228"/>
      <c r="AI688" s="228"/>
      <c r="AJ688" s="228"/>
    </row>
    <row r="689" spans="6:36" ht="13.5" customHeight="1">
      <c r="F689" s="228"/>
      <c r="G689" s="228"/>
      <c r="H689" s="228"/>
      <c r="M689" s="228"/>
      <c r="N689" s="228"/>
      <c r="O689" s="228"/>
      <c r="T689" s="228"/>
      <c r="U689" s="228"/>
      <c r="V689" s="228"/>
      <c r="AA689" s="228"/>
      <c r="AB689" s="228"/>
      <c r="AC689" s="228"/>
      <c r="AH689" s="228"/>
      <c r="AI689" s="228"/>
      <c r="AJ689" s="228"/>
    </row>
    <row r="690" spans="6:36" ht="13.5" customHeight="1">
      <c r="F690" s="228"/>
      <c r="G690" s="228"/>
      <c r="H690" s="228"/>
      <c r="M690" s="228"/>
      <c r="N690" s="228"/>
      <c r="O690" s="228"/>
      <c r="T690" s="228"/>
      <c r="U690" s="228"/>
      <c r="V690" s="228"/>
      <c r="AA690" s="228"/>
      <c r="AB690" s="228"/>
      <c r="AC690" s="228"/>
      <c r="AH690" s="228"/>
      <c r="AI690" s="228"/>
      <c r="AJ690" s="228"/>
    </row>
    <row r="691" spans="6:36" ht="13.5" customHeight="1">
      <c r="F691" s="228"/>
      <c r="G691" s="228"/>
      <c r="H691" s="228"/>
      <c r="M691" s="228"/>
      <c r="N691" s="228"/>
      <c r="O691" s="228"/>
      <c r="T691" s="228"/>
      <c r="U691" s="228"/>
      <c r="V691" s="228"/>
      <c r="AA691" s="228"/>
      <c r="AB691" s="228"/>
      <c r="AC691" s="228"/>
      <c r="AH691" s="228"/>
      <c r="AI691" s="228"/>
      <c r="AJ691" s="228"/>
    </row>
    <row r="692" spans="6:36" ht="13.5" customHeight="1">
      <c r="F692" s="228"/>
      <c r="G692" s="228"/>
      <c r="H692" s="228"/>
      <c r="M692" s="228"/>
      <c r="N692" s="228"/>
      <c r="O692" s="228"/>
      <c r="T692" s="228"/>
      <c r="U692" s="228"/>
      <c r="V692" s="228"/>
      <c r="AA692" s="228"/>
      <c r="AB692" s="228"/>
      <c r="AC692" s="228"/>
      <c r="AH692" s="228"/>
      <c r="AI692" s="228"/>
      <c r="AJ692" s="228"/>
    </row>
    <row r="693" spans="6:36" ht="13.5" customHeight="1">
      <c r="F693" s="228"/>
      <c r="G693" s="228"/>
      <c r="H693" s="228"/>
      <c r="M693" s="228"/>
      <c r="N693" s="228"/>
      <c r="O693" s="228"/>
      <c r="T693" s="228"/>
      <c r="U693" s="228"/>
      <c r="V693" s="228"/>
      <c r="AA693" s="228"/>
      <c r="AB693" s="228"/>
      <c r="AC693" s="228"/>
      <c r="AH693" s="228"/>
      <c r="AI693" s="228"/>
      <c r="AJ693" s="228"/>
    </row>
    <row r="694" spans="6:36" ht="13.5" customHeight="1">
      <c r="F694" s="228"/>
      <c r="G694" s="228"/>
      <c r="H694" s="228"/>
      <c r="M694" s="228"/>
      <c r="N694" s="228"/>
      <c r="O694" s="228"/>
      <c r="T694" s="228"/>
      <c r="U694" s="228"/>
      <c r="V694" s="228"/>
      <c r="AA694" s="228"/>
      <c r="AB694" s="228"/>
      <c r="AC694" s="228"/>
      <c r="AH694" s="228"/>
      <c r="AI694" s="228"/>
      <c r="AJ694" s="228"/>
    </row>
    <row r="695" spans="6:36" ht="13.5" customHeight="1">
      <c r="F695" s="228"/>
      <c r="G695" s="228"/>
      <c r="H695" s="228"/>
      <c r="M695" s="228"/>
      <c r="N695" s="228"/>
      <c r="O695" s="228"/>
      <c r="T695" s="228"/>
      <c r="U695" s="228"/>
      <c r="V695" s="228"/>
      <c r="AA695" s="228"/>
      <c r="AB695" s="228"/>
      <c r="AC695" s="228"/>
      <c r="AH695" s="228"/>
      <c r="AI695" s="228"/>
      <c r="AJ695" s="228"/>
    </row>
    <row r="696" spans="6:36" ht="13.5" customHeight="1">
      <c r="F696" s="228"/>
      <c r="G696" s="228"/>
      <c r="H696" s="228"/>
      <c r="M696" s="228"/>
      <c r="N696" s="228"/>
      <c r="O696" s="228"/>
      <c r="T696" s="228"/>
      <c r="U696" s="228"/>
      <c r="V696" s="228"/>
      <c r="AA696" s="228"/>
      <c r="AB696" s="228"/>
      <c r="AC696" s="228"/>
      <c r="AH696" s="228"/>
      <c r="AI696" s="228"/>
      <c r="AJ696" s="228"/>
    </row>
    <row r="697" spans="6:36" ht="13.5" customHeight="1">
      <c r="F697" s="228"/>
      <c r="G697" s="228"/>
      <c r="H697" s="228"/>
      <c r="M697" s="228"/>
      <c r="N697" s="228"/>
      <c r="O697" s="228"/>
      <c r="T697" s="228"/>
      <c r="U697" s="228"/>
      <c r="V697" s="228"/>
      <c r="AA697" s="228"/>
      <c r="AB697" s="228"/>
      <c r="AC697" s="228"/>
      <c r="AH697" s="228"/>
      <c r="AI697" s="228"/>
      <c r="AJ697" s="228"/>
    </row>
    <row r="698" spans="6:36" ht="13.5" customHeight="1">
      <c r="F698" s="228"/>
      <c r="G698" s="228"/>
      <c r="H698" s="228"/>
      <c r="M698" s="228"/>
      <c r="N698" s="228"/>
      <c r="O698" s="228"/>
      <c r="T698" s="228"/>
      <c r="U698" s="228"/>
      <c r="V698" s="228"/>
      <c r="AA698" s="228"/>
      <c r="AB698" s="228"/>
      <c r="AC698" s="228"/>
      <c r="AH698" s="228"/>
      <c r="AI698" s="228"/>
      <c r="AJ698" s="228"/>
    </row>
    <row r="699" spans="6:36" ht="13.5" customHeight="1">
      <c r="F699" s="228"/>
      <c r="G699" s="228"/>
      <c r="H699" s="228"/>
      <c r="M699" s="228"/>
      <c r="N699" s="228"/>
      <c r="O699" s="228"/>
      <c r="T699" s="228"/>
      <c r="U699" s="228"/>
      <c r="V699" s="228"/>
      <c r="AA699" s="228"/>
      <c r="AB699" s="228"/>
      <c r="AC699" s="228"/>
      <c r="AH699" s="228"/>
      <c r="AI699" s="228"/>
      <c r="AJ699" s="228"/>
    </row>
    <row r="700" spans="6:36" ht="13.5" customHeight="1">
      <c r="F700" s="228"/>
      <c r="G700" s="228"/>
      <c r="H700" s="228"/>
      <c r="M700" s="228"/>
      <c r="N700" s="228"/>
      <c r="O700" s="228"/>
      <c r="T700" s="228"/>
      <c r="U700" s="228"/>
      <c r="V700" s="228"/>
      <c r="AA700" s="228"/>
      <c r="AB700" s="228"/>
      <c r="AC700" s="228"/>
      <c r="AH700" s="228"/>
      <c r="AI700" s="228"/>
      <c r="AJ700" s="228"/>
    </row>
    <row r="701" spans="6:36" ht="13.5" customHeight="1">
      <c r="F701" s="228"/>
      <c r="G701" s="228"/>
      <c r="H701" s="228"/>
      <c r="M701" s="228"/>
      <c r="N701" s="228"/>
      <c r="O701" s="228"/>
      <c r="T701" s="228"/>
      <c r="U701" s="228"/>
      <c r="V701" s="228"/>
      <c r="AA701" s="228"/>
      <c r="AB701" s="228"/>
      <c r="AC701" s="228"/>
      <c r="AH701" s="228"/>
      <c r="AI701" s="228"/>
      <c r="AJ701" s="228"/>
    </row>
    <row r="702" spans="6:36" ht="13.5" customHeight="1">
      <c r="F702" s="228"/>
      <c r="G702" s="228"/>
      <c r="H702" s="228"/>
      <c r="M702" s="228"/>
      <c r="N702" s="228"/>
      <c r="O702" s="228"/>
      <c r="T702" s="228"/>
      <c r="U702" s="228"/>
      <c r="V702" s="228"/>
      <c r="AA702" s="228"/>
      <c r="AB702" s="228"/>
      <c r="AC702" s="228"/>
      <c r="AH702" s="228"/>
      <c r="AI702" s="228"/>
      <c r="AJ702" s="228"/>
    </row>
    <row r="703" spans="6:36" ht="13.5" customHeight="1">
      <c r="F703" s="228"/>
      <c r="G703" s="228"/>
      <c r="H703" s="228"/>
      <c r="M703" s="228"/>
      <c r="N703" s="228"/>
      <c r="O703" s="228"/>
      <c r="T703" s="228"/>
      <c r="U703" s="228"/>
      <c r="V703" s="228"/>
      <c r="AA703" s="228"/>
      <c r="AB703" s="228"/>
      <c r="AC703" s="228"/>
      <c r="AH703" s="228"/>
      <c r="AI703" s="228"/>
      <c r="AJ703" s="228"/>
    </row>
    <row r="704" spans="6:36" ht="13.5" customHeight="1">
      <c r="F704" s="228"/>
      <c r="G704" s="228"/>
      <c r="H704" s="228"/>
      <c r="M704" s="228"/>
      <c r="N704" s="228"/>
      <c r="O704" s="228"/>
      <c r="T704" s="228"/>
      <c r="U704" s="228"/>
      <c r="V704" s="228"/>
      <c r="AA704" s="228"/>
      <c r="AB704" s="228"/>
      <c r="AC704" s="228"/>
      <c r="AH704" s="228"/>
      <c r="AI704" s="228"/>
      <c r="AJ704" s="228"/>
    </row>
    <row r="705" spans="6:36" ht="13.5" customHeight="1">
      <c r="F705" s="228"/>
      <c r="G705" s="228"/>
      <c r="H705" s="228"/>
      <c r="M705" s="228"/>
      <c r="N705" s="228"/>
      <c r="O705" s="228"/>
      <c r="T705" s="228"/>
      <c r="U705" s="228"/>
      <c r="V705" s="228"/>
      <c r="AA705" s="228"/>
      <c r="AB705" s="228"/>
      <c r="AC705" s="228"/>
      <c r="AH705" s="228"/>
      <c r="AI705" s="228"/>
      <c r="AJ705" s="228"/>
    </row>
    <row r="706" spans="6:36" ht="13.5" customHeight="1">
      <c r="F706" s="228"/>
      <c r="G706" s="228"/>
      <c r="H706" s="228"/>
      <c r="M706" s="228"/>
      <c r="N706" s="228"/>
      <c r="O706" s="228"/>
      <c r="T706" s="228"/>
      <c r="U706" s="228"/>
      <c r="V706" s="228"/>
      <c r="AA706" s="228"/>
      <c r="AB706" s="228"/>
      <c r="AC706" s="228"/>
      <c r="AH706" s="228"/>
      <c r="AI706" s="228"/>
      <c r="AJ706" s="228"/>
    </row>
    <row r="707" spans="6:36" ht="13.5" customHeight="1">
      <c r="F707" s="228"/>
      <c r="G707" s="228"/>
      <c r="H707" s="228"/>
      <c r="M707" s="228"/>
      <c r="N707" s="228"/>
      <c r="O707" s="228"/>
      <c r="T707" s="228"/>
      <c r="U707" s="228"/>
      <c r="V707" s="228"/>
      <c r="AA707" s="228"/>
      <c r="AB707" s="228"/>
      <c r="AC707" s="228"/>
      <c r="AH707" s="228"/>
      <c r="AI707" s="228"/>
      <c r="AJ707" s="228"/>
    </row>
    <row r="708" spans="6:36" ht="13.5" customHeight="1">
      <c r="F708" s="228"/>
      <c r="G708" s="228"/>
      <c r="H708" s="228"/>
      <c r="M708" s="228"/>
      <c r="N708" s="228"/>
      <c r="O708" s="228"/>
      <c r="T708" s="228"/>
      <c r="U708" s="228"/>
      <c r="V708" s="228"/>
      <c r="AA708" s="228"/>
      <c r="AB708" s="228"/>
      <c r="AC708" s="228"/>
      <c r="AH708" s="228"/>
      <c r="AI708" s="228"/>
      <c r="AJ708" s="228"/>
    </row>
    <row r="709" spans="6:36" ht="13.5" customHeight="1">
      <c r="F709" s="228"/>
      <c r="G709" s="228"/>
      <c r="H709" s="228"/>
      <c r="M709" s="228"/>
      <c r="N709" s="228"/>
      <c r="O709" s="228"/>
      <c r="T709" s="228"/>
      <c r="U709" s="228"/>
      <c r="V709" s="228"/>
      <c r="AA709" s="228"/>
      <c r="AB709" s="228"/>
      <c r="AC709" s="228"/>
      <c r="AH709" s="228"/>
      <c r="AI709" s="228"/>
      <c r="AJ709" s="228"/>
    </row>
    <row r="710" spans="6:36" ht="13.5" customHeight="1">
      <c r="F710" s="228"/>
      <c r="G710" s="228"/>
      <c r="H710" s="228"/>
      <c r="M710" s="228"/>
      <c r="N710" s="228"/>
      <c r="O710" s="228"/>
      <c r="T710" s="228"/>
      <c r="U710" s="228"/>
      <c r="V710" s="228"/>
      <c r="AA710" s="228"/>
      <c r="AB710" s="228"/>
      <c r="AC710" s="228"/>
      <c r="AH710" s="228"/>
      <c r="AI710" s="228"/>
      <c r="AJ710" s="228"/>
    </row>
    <row r="711" spans="6:36" ht="13.5" customHeight="1">
      <c r="F711" s="228"/>
      <c r="G711" s="228"/>
      <c r="H711" s="228"/>
      <c r="M711" s="228"/>
      <c r="N711" s="228"/>
      <c r="O711" s="228"/>
      <c r="T711" s="228"/>
      <c r="U711" s="228"/>
      <c r="V711" s="228"/>
      <c r="AA711" s="228"/>
      <c r="AB711" s="228"/>
      <c r="AC711" s="228"/>
      <c r="AH711" s="228"/>
      <c r="AI711" s="228"/>
      <c r="AJ711" s="228"/>
    </row>
    <row r="712" spans="6:36" ht="13.5" customHeight="1">
      <c r="F712" s="228"/>
      <c r="G712" s="228"/>
      <c r="H712" s="228"/>
      <c r="M712" s="228"/>
      <c r="N712" s="228"/>
      <c r="O712" s="228"/>
      <c r="T712" s="228"/>
      <c r="U712" s="228"/>
      <c r="V712" s="228"/>
      <c r="AA712" s="228"/>
      <c r="AB712" s="228"/>
      <c r="AC712" s="228"/>
      <c r="AH712" s="228"/>
      <c r="AI712" s="228"/>
      <c r="AJ712" s="228"/>
    </row>
    <row r="713" spans="6:36" ht="13.5" customHeight="1">
      <c r="F713" s="228"/>
      <c r="G713" s="228"/>
      <c r="H713" s="228"/>
      <c r="M713" s="228"/>
      <c r="N713" s="228"/>
      <c r="O713" s="228"/>
      <c r="T713" s="228"/>
      <c r="U713" s="228"/>
      <c r="V713" s="228"/>
      <c r="AA713" s="228"/>
      <c r="AB713" s="228"/>
      <c r="AC713" s="228"/>
      <c r="AH713" s="228"/>
      <c r="AI713" s="228"/>
      <c r="AJ713" s="228"/>
    </row>
    <row r="714" spans="6:36" ht="13.5" customHeight="1">
      <c r="F714" s="228"/>
      <c r="G714" s="228"/>
      <c r="H714" s="228"/>
      <c r="M714" s="228"/>
      <c r="N714" s="228"/>
      <c r="O714" s="228"/>
      <c r="T714" s="228"/>
      <c r="U714" s="228"/>
      <c r="V714" s="228"/>
      <c r="AA714" s="228"/>
      <c r="AB714" s="228"/>
      <c r="AC714" s="228"/>
      <c r="AH714" s="228"/>
      <c r="AI714" s="228"/>
      <c r="AJ714" s="228"/>
    </row>
    <row r="715" spans="6:36" ht="13.5" customHeight="1">
      <c r="F715" s="228"/>
      <c r="G715" s="228"/>
      <c r="H715" s="228"/>
      <c r="M715" s="228"/>
      <c r="N715" s="228"/>
      <c r="O715" s="228"/>
      <c r="T715" s="228"/>
      <c r="U715" s="228"/>
      <c r="V715" s="228"/>
      <c r="AA715" s="228"/>
      <c r="AB715" s="228"/>
      <c r="AC715" s="228"/>
      <c r="AH715" s="228"/>
      <c r="AI715" s="228"/>
      <c r="AJ715" s="228"/>
    </row>
    <row r="716" spans="6:36" ht="13.5" customHeight="1">
      <c r="F716" s="228"/>
      <c r="G716" s="228"/>
      <c r="H716" s="228"/>
      <c r="M716" s="228"/>
      <c r="N716" s="228"/>
      <c r="O716" s="228"/>
      <c r="T716" s="228"/>
      <c r="U716" s="228"/>
      <c r="V716" s="228"/>
      <c r="AA716" s="228"/>
      <c r="AB716" s="228"/>
      <c r="AC716" s="228"/>
      <c r="AH716" s="228"/>
      <c r="AI716" s="228"/>
      <c r="AJ716" s="228"/>
    </row>
    <row r="717" spans="6:36" ht="13.5" customHeight="1">
      <c r="F717" s="228"/>
      <c r="G717" s="228"/>
      <c r="H717" s="228"/>
      <c r="M717" s="228"/>
      <c r="N717" s="228"/>
      <c r="O717" s="228"/>
      <c r="T717" s="228"/>
      <c r="U717" s="228"/>
      <c r="V717" s="228"/>
      <c r="AA717" s="228"/>
      <c r="AB717" s="228"/>
      <c r="AC717" s="228"/>
      <c r="AH717" s="228"/>
      <c r="AI717" s="228"/>
      <c r="AJ717" s="228"/>
    </row>
    <row r="718" spans="6:36" ht="13.5" customHeight="1">
      <c r="F718" s="228"/>
      <c r="G718" s="228"/>
      <c r="H718" s="228"/>
      <c r="M718" s="228"/>
      <c r="N718" s="228"/>
      <c r="O718" s="228"/>
      <c r="T718" s="228"/>
      <c r="U718" s="228"/>
      <c r="V718" s="228"/>
      <c r="AA718" s="228"/>
      <c r="AB718" s="228"/>
      <c r="AC718" s="228"/>
      <c r="AH718" s="228"/>
      <c r="AI718" s="228"/>
      <c r="AJ718" s="228"/>
    </row>
    <row r="719" spans="6:36" ht="13.5" customHeight="1">
      <c r="F719" s="228"/>
      <c r="G719" s="228"/>
      <c r="H719" s="228"/>
      <c r="M719" s="228"/>
      <c r="N719" s="228"/>
      <c r="O719" s="228"/>
      <c r="T719" s="228"/>
      <c r="U719" s="228"/>
      <c r="V719" s="228"/>
      <c r="AA719" s="228"/>
      <c r="AB719" s="228"/>
      <c r="AC719" s="228"/>
      <c r="AH719" s="228"/>
      <c r="AI719" s="228"/>
      <c r="AJ719" s="228"/>
    </row>
    <row r="720" spans="6:36" ht="13.5" customHeight="1">
      <c r="F720" s="228"/>
      <c r="G720" s="228"/>
      <c r="H720" s="228"/>
      <c r="M720" s="228"/>
      <c r="N720" s="228"/>
      <c r="O720" s="228"/>
      <c r="T720" s="228"/>
      <c r="U720" s="228"/>
      <c r="V720" s="228"/>
      <c r="AA720" s="228"/>
      <c r="AB720" s="228"/>
      <c r="AC720" s="228"/>
      <c r="AH720" s="228"/>
      <c r="AI720" s="228"/>
      <c r="AJ720" s="228"/>
    </row>
    <row r="721" spans="6:36" ht="13.5" customHeight="1">
      <c r="F721" s="228"/>
      <c r="G721" s="228"/>
      <c r="H721" s="228"/>
      <c r="M721" s="228"/>
      <c r="N721" s="228"/>
      <c r="O721" s="228"/>
      <c r="T721" s="228"/>
      <c r="U721" s="228"/>
      <c r="V721" s="228"/>
      <c r="AA721" s="228"/>
      <c r="AB721" s="228"/>
      <c r="AC721" s="228"/>
      <c r="AH721" s="228"/>
      <c r="AI721" s="228"/>
      <c r="AJ721" s="228"/>
    </row>
    <row r="722" spans="6:36" ht="13.5" customHeight="1">
      <c r="F722" s="228"/>
      <c r="G722" s="228"/>
      <c r="H722" s="228"/>
      <c r="M722" s="228"/>
      <c r="N722" s="228"/>
      <c r="O722" s="228"/>
      <c r="T722" s="228"/>
      <c r="U722" s="228"/>
      <c r="V722" s="228"/>
      <c r="AA722" s="228"/>
      <c r="AB722" s="228"/>
      <c r="AC722" s="228"/>
      <c r="AH722" s="228"/>
      <c r="AI722" s="228"/>
      <c r="AJ722" s="228"/>
    </row>
    <row r="723" spans="6:36" ht="13.5" customHeight="1">
      <c r="F723" s="228"/>
      <c r="G723" s="228"/>
      <c r="H723" s="228"/>
      <c r="M723" s="228"/>
      <c r="N723" s="228"/>
      <c r="O723" s="228"/>
      <c r="T723" s="228"/>
      <c r="U723" s="228"/>
      <c r="V723" s="228"/>
      <c r="AA723" s="228"/>
      <c r="AB723" s="228"/>
      <c r="AC723" s="228"/>
      <c r="AH723" s="228"/>
      <c r="AI723" s="228"/>
      <c r="AJ723" s="228"/>
    </row>
    <row r="724" spans="6:36" ht="13.5" customHeight="1">
      <c r="F724" s="228"/>
      <c r="G724" s="228"/>
      <c r="H724" s="228"/>
      <c r="M724" s="228"/>
      <c r="N724" s="228"/>
      <c r="O724" s="228"/>
      <c r="T724" s="228"/>
      <c r="U724" s="228"/>
      <c r="V724" s="228"/>
      <c r="AA724" s="228"/>
      <c r="AB724" s="228"/>
      <c r="AC724" s="228"/>
      <c r="AH724" s="228"/>
      <c r="AI724" s="228"/>
      <c r="AJ724" s="228"/>
    </row>
    <row r="725" spans="6:36" ht="13.5" customHeight="1">
      <c r="F725" s="228"/>
      <c r="G725" s="228"/>
      <c r="H725" s="228"/>
      <c r="M725" s="228"/>
      <c r="N725" s="228"/>
      <c r="O725" s="228"/>
      <c r="T725" s="228"/>
      <c r="U725" s="228"/>
      <c r="V725" s="228"/>
      <c r="AA725" s="228"/>
      <c r="AB725" s="228"/>
      <c r="AC725" s="228"/>
      <c r="AH725" s="228"/>
      <c r="AI725" s="228"/>
      <c r="AJ725" s="228"/>
    </row>
    <row r="726" spans="6:36" ht="13.5" customHeight="1">
      <c r="F726" s="228"/>
      <c r="G726" s="228"/>
      <c r="H726" s="228"/>
      <c r="M726" s="228"/>
      <c r="N726" s="228"/>
      <c r="O726" s="228"/>
      <c r="T726" s="228"/>
      <c r="U726" s="228"/>
      <c r="V726" s="228"/>
      <c r="AA726" s="228"/>
      <c r="AB726" s="228"/>
      <c r="AC726" s="228"/>
      <c r="AH726" s="228"/>
      <c r="AI726" s="228"/>
      <c r="AJ726" s="228"/>
    </row>
    <row r="727" spans="6:36" ht="13.5" customHeight="1">
      <c r="F727" s="228"/>
      <c r="G727" s="228"/>
      <c r="H727" s="228"/>
      <c r="M727" s="228"/>
      <c r="N727" s="228"/>
      <c r="O727" s="228"/>
      <c r="T727" s="228"/>
      <c r="U727" s="228"/>
      <c r="V727" s="228"/>
      <c r="AA727" s="228"/>
      <c r="AB727" s="228"/>
      <c r="AC727" s="228"/>
      <c r="AH727" s="228"/>
      <c r="AI727" s="228"/>
      <c r="AJ727" s="228"/>
    </row>
    <row r="728" spans="6:36" ht="13.5" customHeight="1">
      <c r="F728" s="228"/>
      <c r="G728" s="228"/>
      <c r="H728" s="228"/>
      <c r="M728" s="228"/>
      <c r="N728" s="228"/>
      <c r="O728" s="228"/>
      <c r="T728" s="228"/>
      <c r="U728" s="228"/>
      <c r="V728" s="228"/>
      <c r="AA728" s="228"/>
      <c r="AB728" s="228"/>
      <c r="AC728" s="228"/>
      <c r="AH728" s="228"/>
      <c r="AI728" s="228"/>
      <c r="AJ728" s="228"/>
    </row>
    <row r="729" spans="6:36" ht="13.5" customHeight="1">
      <c r="F729" s="228"/>
      <c r="G729" s="228"/>
      <c r="H729" s="228"/>
      <c r="M729" s="228"/>
      <c r="N729" s="228"/>
      <c r="O729" s="228"/>
      <c r="T729" s="228"/>
      <c r="U729" s="228"/>
      <c r="V729" s="228"/>
      <c r="AA729" s="228"/>
      <c r="AB729" s="228"/>
      <c r="AC729" s="228"/>
      <c r="AH729" s="228"/>
      <c r="AI729" s="228"/>
      <c r="AJ729" s="228"/>
    </row>
    <row r="730" spans="6:36" ht="13.5" customHeight="1">
      <c r="F730" s="228"/>
      <c r="G730" s="228"/>
      <c r="H730" s="228"/>
      <c r="M730" s="228"/>
      <c r="N730" s="228"/>
      <c r="O730" s="228"/>
      <c r="T730" s="228"/>
      <c r="U730" s="228"/>
      <c r="V730" s="228"/>
      <c r="AA730" s="228"/>
      <c r="AB730" s="228"/>
      <c r="AC730" s="228"/>
      <c r="AH730" s="228"/>
      <c r="AI730" s="228"/>
      <c r="AJ730" s="228"/>
    </row>
    <row r="731" spans="6:36" ht="13.5" customHeight="1">
      <c r="F731" s="228"/>
      <c r="G731" s="228"/>
      <c r="H731" s="228"/>
      <c r="M731" s="228"/>
      <c r="N731" s="228"/>
      <c r="O731" s="228"/>
      <c r="T731" s="228"/>
      <c r="U731" s="228"/>
      <c r="V731" s="228"/>
      <c r="AA731" s="228"/>
      <c r="AB731" s="228"/>
      <c r="AC731" s="228"/>
      <c r="AH731" s="228"/>
      <c r="AI731" s="228"/>
      <c r="AJ731" s="228"/>
    </row>
    <row r="732" spans="6:36" ht="13.5" customHeight="1">
      <c r="F732" s="228"/>
      <c r="G732" s="228"/>
      <c r="H732" s="228"/>
      <c r="M732" s="228"/>
      <c r="N732" s="228"/>
      <c r="O732" s="228"/>
      <c r="T732" s="228"/>
      <c r="U732" s="228"/>
      <c r="V732" s="228"/>
      <c r="AA732" s="228"/>
      <c r="AB732" s="228"/>
      <c r="AC732" s="228"/>
      <c r="AH732" s="228"/>
      <c r="AI732" s="228"/>
      <c r="AJ732" s="228"/>
    </row>
    <row r="733" spans="6:36" ht="13.5" customHeight="1">
      <c r="F733" s="228"/>
      <c r="G733" s="228"/>
      <c r="H733" s="228"/>
      <c r="M733" s="228"/>
      <c r="N733" s="228"/>
      <c r="O733" s="228"/>
      <c r="T733" s="228"/>
      <c r="U733" s="228"/>
      <c r="V733" s="228"/>
      <c r="AA733" s="228"/>
      <c r="AB733" s="228"/>
      <c r="AC733" s="228"/>
      <c r="AH733" s="228"/>
      <c r="AI733" s="228"/>
      <c r="AJ733" s="228"/>
    </row>
    <row r="734" spans="6:36" ht="13.5" customHeight="1">
      <c r="F734" s="228"/>
      <c r="G734" s="228"/>
      <c r="H734" s="228"/>
      <c r="M734" s="228"/>
      <c r="N734" s="228"/>
      <c r="O734" s="228"/>
      <c r="T734" s="228"/>
      <c r="U734" s="228"/>
      <c r="V734" s="228"/>
      <c r="AA734" s="228"/>
      <c r="AB734" s="228"/>
      <c r="AC734" s="228"/>
      <c r="AH734" s="228"/>
      <c r="AI734" s="228"/>
      <c r="AJ734" s="228"/>
    </row>
    <row r="735" spans="6:36" ht="13.5" customHeight="1">
      <c r="F735" s="228"/>
      <c r="G735" s="228"/>
      <c r="H735" s="228"/>
      <c r="M735" s="228"/>
      <c r="N735" s="228"/>
      <c r="O735" s="228"/>
      <c r="T735" s="228"/>
      <c r="U735" s="228"/>
      <c r="V735" s="228"/>
      <c r="AA735" s="228"/>
      <c r="AB735" s="228"/>
      <c r="AC735" s="228"/>
      <c r="AH735" s="228"/>
      <c r="AI735" s="228"/>
      <c r="AJ735" s="228"/>
    </row>
    <row r="736" spans="6:36" ht="13.5" customHeight="1">
      <c r="F736" s="228"/>
      <c r="G736" s="228"/>
      <c r="H736" s="228"/>
      <c r="M736" s="228"/>
      <c r="N736" s="228"/>
      <c r="O736" s="228"/>
      <c r="T736" s="228"/>
      <c r="U736" s="228"/>
      <c r="V736" s="228"/>
      <c r="AA736" s="228"/>
      <c r="AB736" s="228"/>
      <c r="AC736" s="228"/>
      <c r="AH736" s="228"/>
      <c r="AI736" s="228"/>
      <c r="AJ736" s="228"/>
    </row>
    <row r="737" spans="6:36" ht="13.5" customHeight="1">
      <c r="F737" s="228"/>
      <c r="G737" s="228"/>
      <c r="H737" s="228"/>
      <c r="M737" s="228"/>
      <c r="N737" s="228"/>
      <c r="O737" s="228"/>
      <c r="T737" s="228"/>
      <c r="U737" s="228"/>
      <c r="V737" s="228"/>
      <c r="AA737" s="228"/>
      <c r="AB737" s="228"/>
      <c r="AC737" s="228"/>
      <c r="AH737" s="228"/>
      <c r="AI737" s="228"/>
      <c r="AJ737" s="228"/>
    </row>
    <row r="738" spans="6:36" ht="13.5" customHeight="1">
      <c r="F738" s="228"/>
      <c r="G738" s="228"/>
      <c r="H738" s="228"/>
      <c r="M738" s="228"/>
      <c r="N738" s="228"/>
      <c r="O738" s="228"/>
      <c r="T738" s="228"/>
      <c r="U738" s="228"/>
      <c r="V738" s="228"/>
      <c r="AA738" s="228"/>
      <c r="AB738" s="228"/>
      <c r="AC738" s="228"/>
      <c r="AH738" s="228"/>
      <c r="AI738" s="228"/>
      <c r="AJ738" s="228"/>
    </row>
    <row r="739" spans="6:36" ht="13.5" customHeight="1">
      <c r="F739" s="228"/>
      <c r="G739" s="228"/>
      <c r="H739" s="228"/>
      <c r="M739" s="228"/>
      <c r="N739" s="228"/>
      <c r="O739" s="228"/>
      <c r="T739" s="228"/>
      <c r="U739" s="228"/>
      <c r="V739" s="228"/>
      <c r="AA739" s="228"/>
      <c r="AB739" s="228"/>
      <c r="AC739" s="228"/>
      <c r="AH739" s="228"/>
      <c r="AI739" s="228"/>
      <c r="AJ739" s="228"/>
    </row>
    <row r="740" spans="6:36" ht="13.5" customHeight="1">
      <c r="F740" s="228"/>
      <c r="G740" s="228"/>
      <c r="H740" s="228"/>
      <c r="M740" s="228"/>
      <c r="N740" s="228"/>
      <c r="O740" s="228"/>
      <c r="T740" s="228"/>
      <c r="U740" s="228"/>
      <c r="V740" s="228"/>
      <c r="AA740" s="228"/>
      <c r="AB740" s="228"/>
      <c r="AC740" s="228"/>
      <c r="AH740" s="228"/>
      <c r="AI740" s="228"/>
      <c r="AJ740" s="228"/>
    </row>
    <row r="741" spans="6:36" ht="13.5" customHeight="1">
      <c r="F741" s="228"/>
      <c r="G741" s="228"/>
      <c r="H741" s="228"/>
      <c r="M741" s="228"/>
      <c r="N741" s="228"/>
      <c r="O741" s="228"/>
      <c r="T741" s="228"/>
      <c r="U741" s="228"/>
      <c r="V741" s="228"/>
      <c r="AA741" s="228"/>
      <c r="AB741" s="228"/>
      <c r="AC741" s="228"/>
      <c r="AH741" s="228"/>
      <c r="AI741" s="228"/>
      <c r="AJ741" s="228"/>
    </row>
    <row r="742" spans="6:36" ht="13.5" customHeight="1">
      <c r="F742" s="228"/>
      <c r="G742" s="228"/>
      <c r="H742" s="228"/>
      <c r="M742" s="228"/>
      <c r="N742" s="228"/>
      <c r="O742" s="228"/>
      <c r="T742" s="228"/>
      <c r="U742" s="228"/>
      <c r="V742" s="228"/>
      <c r="AA742" s="228"/>
      <c r="AB742" s="228"/>
      <c r="AC742" s="228"/>
      <c r="AH742" s="228"/>
      <c r="AI742" s="228"/>
      <c r="AJ742" s="228"/>
    </row>
    <row r="743" spans="6:36" ht="13.5" customHeight="1">
      <c r="F743" s="228"/>
      <c r="G743" s="228"/>
      <c r="H743" s="228"/>
      <c r="M743" s="228"/>
      <c r="N743" s="228"/>
      <c r="O743" s="228"/>
      <c r="T743" s="228"/>
      <c r="U743" s="228"/>
      <c r="V743" s="228"/>
      <c r="AA743" s="228"/>
      <c r="AB743" s="228"/>
      <c r="AC743" s="228"/>
      <c r="AH743" s="228"/>
      <c r="AI743" s="228"/>
      <c r="AJ743" s="228"/>
    </row>
    <row r="744" spans="6:36" ht="13.5" customHeight="1">
      <c r="F744" s="228"/>
      <c r="G744" s="228"/>
      <c r="H744" s="228"/>
      <c r="M744" s="228"/>
      <c r="N744" s="228"/>
      <c r="O744" s="228"/>
      <c r="T744" s="228"/>
      <c r="U744" s="228"/>
      <c r="V744" s="228"/>
      <c r="AA744" s="228"/>
      <c r="AB744" s="228"/>
      <c r="AC744" s="228"/>
      <c r="AH744" s="228"/>
      <c r="AI744" s="228"/>
      <c r="AJ744" s="228"/>
    </row>
    <row r="745" spans="6:36" ht="13.5" customHeight="1">
      <c r="F745" s="228"/>
      <c r="G745" s="228"/>
      <c r="H745" s="228"/>
      <c r="M745" s="228"/>
      <c r="N745" s="228"/>
      <c r="O745" s="228"/>
      <c r="T745" s="228"/>
      <c r="U745" s="228"/>
      <c r="V745" s="228"/>
      <c r="AA745" s="228"/>
      <c r="AB745" s="228"/>
      <c r="AC745" s="228"/>
      <c r="AH745" s="228"/>
      <c r="AI745" s="228"/>
      <c r="AJ745" s="228"/>
    </row>
    <row r="746" spans="6:36" ht="13.5" customHeight="1">
      <c r="F746" s="228"/>
      <c r="G746" s="228"/>
      <c r="H746" s="228"/>
      <c r="M746" s="228"/>
      <c r="N746" s="228"/>
      <c r="O746" s="228"/>
      <c r="T746" s="228"/>
      <c r="U746" s="228"/>
      <c r="V746" s="228"/>
      <c r="AA746" s="228"/>
      <c r="AB746" s="228"/>
      <c r="AC746" s="228"/>
      <c r="AH746" s="228"/>
      <c r="AI746" s="228"/>
      <c r="AJ746" s="228"/>
    </row>
    <row r="747" spans="6:36" ht="13.5" customHeight="1">
      <c r="F747" s="228"/>
      <c r="G747" s="228"/>
      <c r="H747" s="228"/>
      <c r="M747" s="228"/>
      <c r="N747" s="228"/>
      <c r="O747" s="228"/>
      <c r="T747" s="228"/>
      <c r="U747" s="228"/>
      <c r="V747" s="228"/>
      <c r="AA747" s="228"/>
      <c r="AB747" s="228"/>
      <c r="AC747" s="228"/>
      <c r="AH747" s="228"/>
      <c r="AI747" s="228"/>
      <c r="AJ747" s="228"/>
    </row>
    <row r="748" spans="6:36" ht="13.5" customHeight="1">
      <c r="F748" s="228"/>
      <c r="G748" s="228"/>
      <c r="H748" s="228"/>
      <c r="M748" s="228"/>
      <c r="N748" s="228"/>
      <c r="O748" s="228"/>
      <c r="T748" s="228"/>
      <c r="U748" s="228"/>
      <c r="V748" s="228"/>
      <c r="AA748" s="228"/>
      <c r="AB748" s="228"/>
      <c r="AC748" s="228"/>
      <c r="AH748" s="228"/>
      <c r="AI748" s="228"/>
      <c r="AJ748" s="228"/>
    </row>
    <row r="749" spans="6:36" ht="13.5" customHeight="1">
      <c r="F749" s="228"/>
      <c r="G749" s="228"/>
      <c r="H749" s="228"/>
      <c r="M749" s="228"/>
      <c r="N749" s="228"/>
      <c r="O749" s="228"/>
      <c r="T749" s="228"/>
      <c r="U749" s="228"/>
      <c r="V749" s="228"/>
      <c r="AA749" s="228"/>
      <c r="AB749" s="228"/>
      <c r="AC749" s="228"/>
      <c r="AH749" s="228"/>
      <c r="AI749" s="228"/>
      <c r="AJ749" s="228"/>
    </row>
    <row r="750" spans="6:36" ht="13.5" customHeight="1">
      <c r="F750" s="228"/>
      <c r="G750" s="228"/>
      <c r="H750" s="228"/>
      <c r="M750" s="228"/>
      <c r="N750" s="228"/>
      <c r="O750" s="228"/>
      <c r="T750" s="228"/>
      <c r="U750" s="228"/>
      <c r="V750" s="228"/>
      <c r="AA750" s="228"/>
      <c r="AB750" s="228"/>
      <c r="AC750" s="228"/>
      <c r="AH750" s="228"/>
      <c r="AI750" s="228"/>
      <c r="AJ750" s="228"/>
    </row>
    <row r="751" spans="6:36" ht="13.5" customHeight="1">
      <c r="F751" s="228"/>
      <c r="G751" s="228"/>
      <c r="H751" s="228"/>
      <c r="M751" s="228"/>
      <c r="N751" s="228"/>
      <c r="O751" s="228"/>
      <c r="T751" s="228"/>
      <c r="U751" s="228"/>
      <c r="V751" s="228"/>
      <c r="AA751" s="228"/>
      <c r="AB751" s="228"/>
      <c r="AC751" s="228"/>
      <c r="AH751" s="228"/>
      <c r="AI751" s="228"/>
      <c r="AJ751" s="228"/>
    </row>
    <row r="752" spans="6:36" ht="13.5" customHeight="1">
      <c r="F752" s="228"/>
      <c r="G752" s="228"/>
      <c r="H752" s="228"/>
      <c r="M752" s="228"/>
      <c r="N752" s="228"/>
      <c r="O752" s="228"/>
      <c r="T752" s="228"/>
      <c r="U752" s="228"/>
      <c r="V752" s="228"/>
      <c r="AA752" s="228"/>
      <c r="AB752" s="228"/>
      <c r="AC752" s="228"/>
      <c r="AH752" s="228"/>
      <c r="AI752" s="228"/>
      <c r="AJ752" s="228"/>
    </row>
    <row r="753" spans="6:36" ht="13.5" customHeight="1">
      <c r="F753" s="228"/>
      <c r="G753" s="228"/>
      <c r="H753" s="228"/>
      <c r="M753" s="228"/>
      <c r="N753" s="228"/>
      <c r="O753" s="228"/>
      <c r="T753" s="228"/>
      <c r="U753" s="228"/>
      <c r="V753" s="228"/>
      <c r="AA753" s="228"/>
      <c r="AB753" s="228"/>
      <c r="AC753" s="228"/>
      <c r="AH753" s="228"/>
      <c r="AI753" s="228"/>
      <c r="AJ753" s="228"/>
    </row>
    <row r="754" spans="6:36" ht="13.5" customHeight="1">
      <c r="F754" s="228"/>
      <c r="G754" s="228"/>
      <c r="H754" s="228"/>
      <c r="M754" s="228"/>
      <c r="N754" s="228"/>
      <c r="O754" s="228"/>
      <c r="T754" s="228"/>
      <c r="U754" s="228"/>
      <c r="V754" s="228"/>
      <c r="AA754" s="228"/>
      <c r="AB754" s="228"/>
      <c r="AC754" s="228"/>
      <c r="AH754" s="228"/>
      <c r="AI754" s="228"/>
      <c r="AJ754" s="228"/>
    </row>
    <row r="755" spans="6:36" ht="13.5" customHeight="1">
      <c r="F755" s="228"/>
      <c r="G755" s="228"/>
      <c r="H755" s="228"/>
      <c r="M755" s="228"/>
      <c r="N755" s="228"/>
      <c r="O755" s="228"/>
      <c r="T755" s="228"/>
      <c r="U755" s="228"/>
      <c r="V755" s="228"/>
      <c r="AA755" s="228"/>
      <c r="AB755" s="228"/>
      <c r="AC755" s="228"/>
      <c r="AH755" s="228"/>
      <c r="AI755" s="228"/>
      <c r="AJ755" s="228"/>
    </row>
    <row r="756" spans="6:36" ht="13.5" customHeight="1">
      <c r="F756" s="228"/>
      <c r="G756" s="228"/>
      <c r="H756" s="228"/>
      <c r="M756" s="228"/>
      <c r="N756" s="228"/>
      <c r="O756" s="228"/>
      <c r="T756" s="228"/>
      <c r="U756" s="228"/>
      <c r="V756" s="228"/>
      <c r="AA756" s="228"/>
      <c r="AB756" s="228"/>
      <c r="AC756" s="228"/>
      <c r="AH756" s="228"/>
      <c r="AI756" s="228"/>
      <c r="AJ756" s="228"/>
    </row>
    <row r="757" spans="6:36" ht="13.5" customHeight="1">
      <c r="F757" s="228"/>
      <c r="G757" s="228"/>
      <c r="H757" s="228"/>
      <c r="M757" s="228"/>
      <c r="N757" s="228"/>
      <c r="O757" s="228"/>
      <c r="T757" s="228"/>
      <c r="U757" s="228"/>
      <c r="V757" s="228"/>
      <c r="AA757" s="228"/>
      <c r="AB757" s="228"/>
      <c r="AC757" s="228"/>
      <c r="AH757" s="228"/>
      <c r="AI757" s="228"/>
      <c r="AJ757" s="228"/>
    </row>
    <row r="758" spans="6:36" ht="13.5" customHeight="1">
      <c r="F758" s="228"/>
      <c r="G758" s="228"/>
      <c r="H758" s="228"/>
      <c r="M758" s="228"/>
      <c r="N758" s="228"/>
      <c r="O758" s="228"/>
      <c r="T758" s="228"/>
      <c r="U758" s="228"/>
      <c r="V758" s="228"/>
      <c r="AA758" s="228"/>
      <c r="AB758" s="228"/>
      <c r="AC758" s="228"/>
      <c r="AH758" s="228"/>
      <c r="AI758" s="228"/>
      <c r="AJ758" s="228"/>
    </row>
    <row r="759" spans="6:36" ht="13.5" customHeight="1">
      <c r="F759" s="228"/>
      <c r="G759" s="228"/>
      <c r="H759" s="228"/>
      <c r="M759" s="228"/>
      <c r="N759" s="228"/>
      <c r="O759" s="228"/>
      <c r="T759" s="228"/>
      <c r="U759" s="228"/>
      <c r="V759" s="228"/>
      <c r="AA759" s="228"/>
      <c r="AB759" s="228"/>
      <c r="AC759" s="228"/>
      <c r="AH759" s="228"/>
      <c r="AI759" s="228"/>
      <c r="AJ759" s="228"/>
    </row>
    <row r="760" spans="6:36" ht="13.5" customHeight="1">
      <c r="F760" s="228"/>
      <c r="G760" s="228"/>
      <c r="H760" s="228"/>
      <c r="M760" s="228"/>
      <c r="N760" s="228"/>
      <c r="O760" s="228"/>
      <c r="T760" s="228"/>
      <c r="U760" s="228"/>
      <c r="V760" s="228"/>
      <c r="AA760" s="228"/>
      <c r="AB760" s="228"/>
      <c r="AC760" s="228"/>
      <c r="AH760" s="228"/>
      <c r="AI760" s="228"/>
      <c r="AJ760" s="228"/>
    </row>
    <row r="761" spans="6:36" ht="13.5" customHeight="1">
      <c r="F761" s="228"/>
      <c r="G761" s="228"/>
      <c r="H761" s="228"/>
      <c r="M761" s="228"/>
      <c r="N761" s="228"/>
      <c r="O761" s="228"/>
      <c r="T761" s="228"/>
      <c r="U761" s="228"/>
      <c r="V761" s="228"/>
      <c r="AA761" s="228"/>
      <c r="AB761" s="228"/>
      <c r="AC761" s="228"/>
      <c r="AH761" s="228"/>
      <c r="AI761" s="228"/>
      <c r="AJ761" s="228"/>
    </row>
    <row r="762" spans="6:36" ht="13.5" customHeight="1">
      <c r="F762" s="228"/>
      <c r="G762" s="228"/>
      <c r="H762" s="228"/>
      <c r="M762" s="228"/>
      <c r="N762" s="228"/>
      <c r="O762" s="228"/>
      <c r="T762" s="228"/>
      <c r="U762" s="228"/>
      <c r="V762" s="228"/>
      <c r="AA762" s="228"/>
      <c r="AB762" s="228"/>
      <c r="AC762" s="228"/>
      <c r="AH762" s="228"/>
      <c r="AI762" s="228"/>
      <c r="AJ762" s="228"/>
    </row>
    <row r="763" spans="6:36" ht="13.5" customHeight="1">
      <c r="F763" s="228"/>
      <c r="G763" s="228"/>
      <c r="H763" s="228"/>
      <c r="M763" s="228"/>
      <c r="N763" s="228"/>
      <c r="O763" s="228"/>
      <c r="T763" s="228"/>
      <c r="U763" s="228"/>
      <c r="V763" s="228"/>
      <c r="AA763" s="228"/>
      <c r="AB763" s="228"/>
      <c r="AC763" s="228"/>
      <c r="AH763" s="228"/>
      <c r="AI763" s="228"/>
      <c r="AJ763" s="228"/>
    </row>
    <row r="764" spans="6:36" ht="13.5" customHeight="1">
      <c r="F764" s="228"/>
      <c r="G764" s="228"/>
      <c r="H764" s="228"/>
      <c r="M764" s="228"/>
      <c r="N764" s="228"/>
      <c r="O764" s="228"/>
      <c r="T764" s="228"/>
      <c r="U764" s="228"/>
      <c r="V764" s="228"/>
      <c r="AA764" s="228"/>
      <c r="AB764" s="228"/>
      <c r="AC764" s="228"/>
      <c r="AH764" s="228"/>
      <c r="AI764" s="228"/>
      <c r="AJ764" s="228"/>
    </row>
    <row r="765" spans="6:36" ht="13.5" customHeight="1">
      <c r="F765" s="228"/>
      <c r="G765" s="228"/>
      <c r="H765" s="228"/>
      <c r="M765" s="228"/>
      <c r="N765" s="228"/>
      <c r="O765" s="228"/>
      <c r="T765" s="228"/>
      <c r="U765" s="228"/>
      <c r="V765" s="228"/>
      <c r="AA765" s="228"/>
      <c r="AB765" s="228"/>
      <c r="AC765" s="228"/>
      <c r="AH765" s="228"/>
      <c r="AI765" s="228"/>
      <c r="AJ765" s="228"/>
    </row>
    <row r="766" spans="6:36" ht="13.5" customHeight="1">
      <c r="F766" s="228"/>
      <c r="G766" s="228"/>
      <c r="H766" s="228"/>
      <c r="M766" s="228"/>
      <c r="N766" s="228"/>
      <c r="O766" s="228"/>
      <c r="T766" s="228"/>
      <c r="U766" s="228"/>
      <c r="V766" s="228"/>
      <c r="AA766" s="228"/>
      <c r="AB766" s="228"/>
      <c r="AC766" s="228"/>
      <c r="AH766" s="228"/>
      <c r="AI766" s="228"/>
      <c r="AJ766" s="228"/>
    </row>
    <row r="767" spans="6:36" ht="13.5" customHeight="1">
      <c r="F767" s="228"/>
      <c r="G767" s="228"/>
      <c r="H767" s="228"/>
      <c r="M767" s="228"/>
      <c r="N767" s="228"/>
      <c r="O767" s="228"/>
      <c r="T767" s="228"/>
      <c r="U767" s="228"/>
      <c r="V767" s="228"/>
      <c r="AA767" s="228"/>
      <c r="AB767" s="228"/>
      <c r="AC767" s="228"/>
      <c r="AH767" s="228"/>
      <c r="AI767" s="228"/>
      <c r="AJ767" s="228"/>
    </row>
    <row r="768" spans="6:36" ht="13.5" customHeight="1">
      <c r="F768" s="228"/>
      <c r="G768" s="228"/>
      <c r="H768" s="228"/>
      <c r="M768" s="228"/>
      <c r="N768" s="228"/>
      <c r="O768" s="228"/>
      <c r="T768" s="228"/>
      <c r="U768" s="228"/>
      <c r="V768" s="228"/>
      <c r="AA768" s="228"/>
      <c r="AB768" s="228"/>
      <c r="AC768" s="228"/>
      <c r="AH768" s="228"/>
      <c r="AI768" s="228"/>
      <c r="AJ768" s="228"/>
    </row>
    <row r="769" spans="6:36" ht="13.5" customHeight="1">
      <c r="F769" s="228"/>
      <c r="G769" s="228"/>
      <c r="H769" s="228"/>
      <c r="M769" s="228"/>
      <c r="N769" s="228"/>
      <c r="O769" s="228"/>
      <c r="T769" s="228"/>
      <c r="U769" s="228"/>
      <c r="V769" s="228"/>
      <c r="AA769" s="228"/>
      <c r="AB769" s="228"/>
      <c r="AC769" s="228"/>
      <c r="AH769" s="228"/>
      <c r="AI769" s="228"/>
      <c r="AJ769" s="228"/>
    </row>
    <row r="770" spans="6:36" ht="13.5" customHeight="1">
      <c r="F770" s="228"/>
      <c r="G770" s="228"/>
      <c r="H770" s="228"/>
      <c r="M770" s="228"/>
      <c r="N770" s="228"/>
      <c r="O770" s="228"/>
      <c r="T770" s="228"/>
      <c r="U770" s="228"/>
      <c r="V770" s="228"/>
      <c r="AA770" s="228"/>
      <c r="AB770" s="228"/>
      <c r="AC770" s="228"/>
      <c r="AH770" s="228"/>
      <c r="AI770" s="228"/>
      <c r="AJ770" s="228"/>
    </row>
    <row r="771" spans="6:36" ht="13.5" customHeight="1">
      <c r="F771" s="228"/>
      <c r="G771" s="228"/>
      <c r="H771" s="228"/>
      <c r="M771" s="228"/>
      <c r="N771" s="228"/>
      <c r="O771" s="228"/>
      <c r="T771" s="228"/>
      <c r="U771" s="228"/>
      <c r="V771" s="228"/>
      <c r="AA771" s="228"/>
      <c r="AB771" s="228"/>
      <c r="AC771" s="228"/>
      <c r="AH771" s="228"/>
      <c r="AI771" s="228"/>
      <c r="AJ771" s="228"/>
    </row>
    <row r="772" spans="6:36" ht="13.5" customHeight="1">
      <c r="F772" s="228"/>
      <c r="G772" s="228"/>
      <c r="H772" s="228"/>
      <c r="M772" s="228"/>
      <c r="N772" s="228"/>
      <c r="O772" s="228"/>
      <c r="T772" s="228"/>
      <c r="U772" s="228"/>
      <c r="V772" s="228"/>
      <c r="AA772" s="228"/>
      <c r="AB772" s="228"/>
      <c r="AC772" s="228"/>
      <c r="AH772" s="228"/>
      <c r="AI772" s="228"/>
      <c r="AJ772" s="228"/>
    </row>
    <row r="773" spans="6:36" ht="13.5" customHeight="1">
      <c r="F773" s="228"/>
      <c r="G773" s="228"/>
      <c r="H773" s="228"/>
      <c r="M773" s="228"/>
      <c r="N773" s="228"/>
      <c r="O773" s="228"/>
      <c r="T773" s="228"/>
      <c r="U773" s="228"/>
      <c r="V773" s="228"/>
      <c r="AA773" s="228"/>
      <c r="AB773" s="228"/>
      <c r="AC773" s="228"/>
      <c r="AH773" s="228"/>
      <c r="AI773" s="228"/>
      <c r="AJ773" s="228"/>
    </row>
    <row r="774" spans="6:36" ht="13.5" customHeight="1">
      <c r="F774" s="228"/>
      <c r="G774" s="228"/>
      <c r="H774" s="228"/>
      <c r="M774" s="228"/>
      <c r="N774" s="228"/>
      <c r="O774" s="228"/>
      <c r="T774" s="228"/>
      <c r="U774" s="228"/>
      <c r="V774" s="228"/>
      <c r="AA774" s="228"/>
      <c r="AB774" s="228"/>
      <c r="AC774" s="228"/>
      <c r="AH774" s="228"/>
      <c r="AI774" s="228"/>
      <c r="AJ774" s="228"/>
    </row>
    <row r="775" spans="6:36" ht="13.5" customHeight="1">
      <c r="F775" s="228"/>
      <c r="G775" s="228"/>
      <c r="H775" s="228"/>
      <c r="M775" s="228"/>
      <c r="N775" s="228"/>
      <c r="O775" s="228"/>
      <c r="T775" s="228"/>
      <c r="U775" s="228"/>
      <c r="V775" s="228"/>
      <c r="AA775" s="228"/>
      <c r="AB775" s="228"/>
      <c r="AC775" s="228"/>
      <c r="AH775" s="228"/>
      <c r="AI775" s="228"/>
      <c r="AJ775" s="228"/>
    </row>
    <row r="776" spans="6:36" ht="13.5" customHeight="1">
      <c r="F776" s="228"/>
      <c r="G776" s="228"/>
      <c r="H776" s="228"/>
      <c r="M776" s="228"/>
      <c r="N776" s="228"/>
      <c r="O776" s="228"/>
      <c r="T776" s="228"/>
      <c r="U776" s="228"/>
      <c r="V776" s="228"/>
      <c r="AA776" s="228"/>
      <c r="AB776" s="228"/>
      <c r="AC776" s="228"/>
      <c r="AH776" s="228"/>
      <c r="AI776" s="228"/>
      <c r="AJ776" s="228"/>
    </row>
    <row r="777" spans="6:36" ht="13.5" customHeight="1">
      <c r="F777" s="228"/>
      <c r="G777" s="228"/>
      <c r="H777" s="228"/>
      <c r="M777" s="228"/>
      <c r="N777" s="228"/>
      <c r="O777" s="228"/>
      <c r="T777" s="228"/>
      <c r="U777" s="228"/>
      <c r="V777" s="228"/>
      <c r="AA777" s="228"/>
      <c r="AB777" s="228"/>
      <c r="AC777" s="228"/>
      <c r="AH777" s="228"/>
      <c r="AI777" s="228"/>
      <c r="AJ777" s="228"/>
    </row>
    <row r="778" spans="6:36" ht="13.5" customHeight="1">
      <c r="F778" s="228"/>
      <c r="G778" s="228"/>
      <c r="H778" s="228"/>
      <c r="M778" s="228"/>
      <c r="N778" s="228"/>
      <c r="O778" s="228"/>
      <c r="T778" s="228"/>
      <c r="U778" s="228"/>
      <c r="V778" s="228"/>
      <c r="AA778" s="228"/>
      <c r="AB778" s="228"/>
      <c r="AC778" s="228"/>
      <c r="AH778" s="228"/>
      <c r="AI778" s="228"/>
      <c r="AJ778" s="228"/>
    </row>
    <row r="779" spans="6:36" ht="13.5" customHeight="1">
      <c r="F779" s="228"/>
      <c r="G779" s="228"/>
      <c r="H779" s="228"/>
      <c r="M779" s="228"/>
      <c r="N779" s="228"/>
      <c r="O779" s="228"/>
      <c r="T779" s="228"/>
      <c r="U779" s="228"/>
      <c r="V779" s="228"/>
      <c r="AA779" s="228"/>
      <c r="AB779" s="228"/>
      <c r="AC779" s="228"/>
      <c r="AH779" s="228"/>
      <c r="AI779" s="228"/>
      <c r="AJ779" s="228"/>
    </row>
    <row r="780" spans="6:36" ht="13.5" customHeight="1">
      <c r="F780" s="228"/>
      <c r="G780" s="228"/>
      <c r="H780" s="228"/>
      <c r="M780" s="228"/>
      <c r="N780" s="228"/>
      <c r="O780" s="228"/>
      <c r="T780" s="228"/>
      <c r="U780" s="228"/>
      <c r="V780" s="228"/>
      <c r="AA780" s="228"/>
      <c r="AB780" s="228"/>
      <c r="AC780" s="228"/>
      <c r="AH780" s="228"/>
      <c r="AI780" s="228"/>
      <c r="AJ780" s="228"/>
    </row>
    <row r="781" spans="6:36" ht="13.5" customHeight="1">
      <c r="F781" s="228"/>
      <c r="G781" s="228"/>
      <c r="H781" s="228"/>
      <c r="M781" s="228"/>
      <c r="N781" s="228"/>
      <c r="O781" s="228"/>
      <c r="T781" s="228"/>
      <c r="U781" s="228"/>
      <c r="V781" s="228"/>
      <c r="AA781" s="228"/>
      <c r="AB781" s="228"/>
      <c r="AC781" s="228"/>
      <c r="AH781" s="228"/>
      <c r="AI781" s="228"/>
      <c r="AJ781" s="228"/>
    </row>
    <row r="782" spans="6:36" ht="13.5" customHeight="1">
      <c r="F782" s="228"/>
      <c r="G782" s="228"/>
      <c r="H782" s="228"/>
      <c r="M782" s="228"/>
      <c r="N782" s="228"/>
      <c r="O782" s="228"/>
      <c r="T782" s="228"/>
      <c r="U782" s="228"/>
      <c r="V782" s="228"/>
      <c r="AA782" s="228"/>
      <c r="AB782" s="228"/>
      <c r="AC782" s="228"/>
      <c r="AH782" s="228"/>
      <c r="AI782" s="228"/>
      <c r="AJ782" s="228"/>
    </row>
    <row r="783" spans="6:36" ht="13.5" customHeight="1">
      <c r="F783" s="228"/>
      <c r="G783" s="228"/>
      <c r="H783" s="228"/>
      <c r="M783" s="228"/>
      <c r="N783" s="228"/>
      <c r="O783" s="228"/>
      <c r="T783" s="228"/>
      <c r="U783" s="228"/>
      <c r="V783" s="228"/>
      <c r="AA783" s="228"/>
      <c r="AB783" s="228"/>
      <c r="AC783" s="228"/>
      <c r="AH783" s="228"/>
      <c r="AI783" s="228"/>
      <c r="AJ783" s="228"/>
    </row>
    <row r="784" spans="6:36" ht="13.5" customHeight="1">
      <c r="F784" s="228"/>
      <c r="G784" s="228"/>
      <c r="H784" s="228"/>
      <c r="M784" s="228"/>
      <c r="N784" s="228"/>
      <c r="O784" s="228"/>
      <c r="T784" s="228"/>
      <c r="U784" s="228"/>
      <c r="V784" s="228"/>
      <c r="AA784" s="228"/>
      <c r="AB784" s="228"/>
      <c r="AC784" s="228"/>
      <c r="AH784" s="228"/>
      <c r="AI784" s="228"/>
      <c r="AJ784" s="228"/>
    </row>
    <row r="785" spans="6:36" ht="13.5" customHeight="1">
      <c r="F785" s="228"/>
      <c r="G785" s="228"/>
      <c r="H785" s="228"/>
      <c r="M785" s="228"/>
      <c r="N785" s="228"/>
      <c r="O785" s="228"/>
      <c r="T785" s="228"/>
      <c r="U785" s="228"/>
      <c r="V785" s="228"/>
      <c r="AA785" s="228"/>
      <c r="AB785" s="228"/>
      <c r="AC785" s="228"/>
      <c r="AH785" s="228"/>
      <c r="AI785" s="228"/>
      <c r="AJ785" s="228"/>
    </row>
    <row r="786" spans="6:36" ht="13.5" customHeight="1">
      <c r="F786" s="228"/>
      <c r="G786" s="228"/>
      <c r="H786" s="228"/>
      <c r="M786" s="228"/>
      <c r="N786" s="228"/>
      <c r="O786" s="228"/>
      <c r="T786" s="228"/>
      <c r="U786" s="228"/>
      <c r="V786" s="228"/>
      <c r="AA786" s="228"/>
      <c r="AB786" s="228"/>
      <c r="AC786" s="228"/>
      <c r="AH786" s="228"/>
      <c r="AI786" s="228"/>
      <c r="AJ786" s="228"/>
    </row>
    <row r="787" spans="6:36" ht="13.5" customHeight="1">
      <c r="F787" s="228"/>
      <c r="G787" s="228"/>
      <c r="H787" s="228"/>
      <c r="M787" s="228"/>
      <c r="N787" s="228"/>
      <c r="O787" s="228"/>
      <c r="T787" s="228"/>
      <c r="U787" s="228"/>
      <c r="V787" s="228"/>
      <c r="AA787" s="228"/>
      <c r="AB787" s="228"/>
      <c r="AC787" s="228"/>
      <c r="AH787" s="228"/>
      <c r="AI787" s="228"/>
      <c r="AJ787" s="228"/>
    </row>
    <row r="788" spans="6:36" ht="13.5" customHeight="1">
      <c r="F788" s="228"/>
      <c r="G788" s="228"/>
      <c r="H788" s="228"/>
      <c r="M788" s="228"/>
      <c r="N788" s="228"/>
      <c r="O788" s="228"/>
      <c r="T788" s="228"/>
      <c r="U788" s="228"/>
      <c r="V788" s="228"/>
      <c r="AA788" s="228"/>
      <c r="AB788" s="228"/>
      <c r="AC788" s="228"/>
      <c r="AH788" s="228"/>
      <c r="AI788" s="228"/>
      <c r="AJ788" s="228"/>
    </row>
    <row r="789" spans="6:36" ht="13.5" customHeight="1">
      <c r="F789" s="228"/>
      <c r="G789" s="228"/>
      <c r="H789" s="228"/>
      <c r="M789" s="228"/>
      <c r="N789" s="228"/>
      <c r="O789" s="228"/>
      <c r="T789" s="228"/>
      <c r="U789" s="228"/>
      <c r="V789" s="228"/>
      <c r="AA789" s="228"/>
      <c r="AB789" s="228"/>
      <c r="AC789" s="228"/>
      <c r="AH789" s="228"/>
      <c r="AI789" s="228"/>
      <c r="AJ789" s="228"/>
    </row>
    <row r="790" spans="6:36" ht="13.5" customHeight="1">
      <c r="F790" s="228"/>
      <c r="G790" s="228"/>
      <c r="H790" s="228"/>
      <c r="M790" s="228"/>
      <c r="N790" s="228"/>
      <c r="O790" s="228"/>
      <c r="T790" s="228"/>
      <c r="U790" s="228"/>
      <c r="V790" s="228"/>
      <c r="AA790" s="228"/>
      <c r="AB790" s="228"/>
      <c r="AC790" s="228"/>
      <c r="AH790" s="228"/>
      <c r="AI790" s="228"/>
      <c r="AJ790" s="228"/>
    </row>
    <row r="791" spans="6:36" ht="13.5" customHeight="1">
      <c r="F791" s="228"/>
      <c r="G791" s="228"/>
      <c r="H791" s="228"/>
      <c r="M791" s="228"/>
      <c r="N791" s="228"/>
      <c r="O791" s="228"/>
      <c r="T791" s="228"/>
      <c r="U791" s="228"/>
      <c r="V791" s="228"/>
      <c r="AA791" s="228"/>
      <c r="AB791" s="228"/>
      <c r="AC791" s="228"/>
      <c r="AH791" s="228"/>
      <c r="AI791" s="228"/>
      <c r="AJ791" s="228"/>
    </row>
    <row r="792" spans="6:36" ht="13.5" customHeight="1">
      <c r="F792" s="228"/>
      <c r="G792" s="228"/>
      <c r="H792" s="228"/>
      <c r="M792" s="228"/>
      <c r="N792" s="228"/>
      <c r="O792" s="228"/>
      <c r="T792" s="228"/>
      <c r="U792" s="228"/>
      <c r="V792" s="228"/>
      <c r="AA792" s="228"/>
      <c r="AB792" s="228"/>
      <c r="AC792" s="228"/>
      <c r="AH792" s="228"/>
      <c r="AI792" s="228"/>
      <c r="AJ792" s="228"/>
    </row>
    <row r="793" spans="6:36" ht="13.5" customHeight="1">
      <c r="F793" s="228"/>
      <c r="G793" s="228"/>
      <c r="H793" s="228"/>
      <c r="M793" s="228"/>
      <c r="N793" s="228"/>
      <c r="O793" s="228"/>
      <c r="T793" s="228"/>
      <c r="U793" s="228"/>
      <c r="V793" s="228"/>
      <c r="AA793" s="228"/>
      <c r="AB793" s="228"/>
      <c r="AC793" s="228"/>
      <c r="AH793" s="228"/>
      <c r="AI793" s="228"/>
      <c r="AJ793" s="228"/>
    </row>
    <row r="794" spans="6:36" ht="13.5" customHeight="1">
      <c r="F794" s="228"/>
      <c r="G794" s="228"/>
      <c r="H794" s="228"/>
      <c r="M794" s="228"/>
      <c r="N794" s="228"/>
      <c r="O794" s="228"/>
      <c r="T794" s="228"/>
      <c r="U794" s="228"/>
      <c r="V794" s="228"/>
      <c r="AA794" s="228"/>
      <c r="AB794" s="228"/>
      <c r="AC794" s="228"/>
      <c r="AH794" s="228"/>
      <c r="AI794" s="228"/>
      <c r="AJ794" s="228"/>
    </row>
    <row r="795" spans="6:36" ht="13.5" customHeight="1">
      <c r="F795" s="228"/>
      <c r="G795" s="228"/>
      <c r="H795" s="228"/>
      <c r="M795" s="228"/>
      <c r="N795" s="228"/>
      <c r="O795" s="228"/>
      <c r="T795" s="228"/>
      <c r="U795" s="228"/>
      <c r="V795" s="228"/>
      <c r="AA795" s="228"/>
      <c r="AB795" s="228"/>
      <c r="AC795" s="228"/>
      <c r="AH795" s="228"/>
      <c r="AI795" s="228"/>
      <c r="AJ795" s="228"/>
    </row>
    <row r="796" spans="6:36" ht="13.5" customHeight="1">
      <c r="F796" s="228"/>
      <c r="G796" s="228"/>
      <c r="H796" s="228"/>
      <c r="M796" s="228"/>
      <c r="N796" s="228"/>
      <c r="O796" s="228"/>
      <c r="T796" s="228"/>
      <c r="U796" s="228"/>
      <c r="V796" s="228"/>
      <c r="AA796" s="228"/>
      <c r="AB796" s="228"/>
      <c r="AC796" s="228"/>
      <c r="AH796" s="228"/>
      <c r="AI796" s="228"/>
      <c r="AJ796" s="228"/>
    </row>
    <row r="797" spans="6:36" ht="13.5" customHeight="1">
      <c r="F797" s="228"/>
      <c r="G797" s="228"/>
      <c r="H797" s="228"/>
      <c r="M797" s="228"/>
      <c r="N797" s="228"/>
      <c r="O797" s="228"/>
      <c r="T797" s="228"/>
      <c r="U797" s="228"/>
      <c r="V797" s="228"/>
      <c r="AA797" s="228"/>
      <c r="AB797" s="228"/>
      <c r="AC797" s="228"/>
      <c r="AH797" s="228"/>
      <c r="AI797" s="228"/>
      <c r="AJ797" s="228"/>
    </row>
    <row r="798" spans="6:36" ht="13.5" customHeight="1">
      <c r="F798" s="228"/>
      <c r="G798" s="228"/>
      <c r="H798" s="228"/>
      <c r="M798" s="228"/>
      <c r="N798" s="228"/>
      <c r="O798" s="228"/>
      <c r="T798" s="228"/>
      <c r="U798" s="228"/>
      <c r="V798" s="228"/>
      <c r="AA798" s="228"/>
      <c r="AB798" s="228"/>
      <c r="AC798" s="228"/>
      <c r="AH798" s="228"/>
      <c r="AI798" s="228"/>
      <c r="AJ798" s="228"/>
    </row>
    <row r="799" spans="6:36" ht="13.5" customHeight="1">
      <c r="F799" s="228"/>
      <c r="G799" s="228"/>
      <c r="H799" s="228"/>
      <c r="M799" s="228"/>
      <c r="N799" s="228"/>
      <c r="O799" s="228"/>
      <c r="T799" s="228"/>
      <c r="U799" s="228"/>
      <c r="V799" s="228"/>
      <c r="AA799" s="228"/>
      <c r="AB799" s="228"/>
      <c r="AC799" s="228"/>
      <c r="AH799" s="228"/>
      <c r="AI799" s="228"/>
      <c r="AJ799" s="228"/>
    </row>
    <row r="800" spans="6:36" ht="13.5" customHeight="1">
      <c r="F800" s="228"/>
      <c r="G800" s="228"/>
      <c r="H800" s="228"/>
      <c r="M800" s="228"/>
      <c r="N800" s="228"/>
      <c r="O800" s="228"/>
      <c r="T800" s="228"/>
      <c r="U800" s="228"/>
      <c r="V800" s="228"/>
      <c r="AA800" s="228"/>
      <c r="AB800" s="228"/>
      <c r="AC800" s="228"/>
      <c r="AH800" s="228"/>
      <c r="AI800" s="228"/>
      <c r="AJ800" s="228"/>
    </row>
    <row r="801" spans="6:36" ht="13.5" customHeight="1">
      <c r="F801" s="228"/>
      <c r="G801" s="228"/>
      <c r="H801" s="228"/>
      <c r="M801" s="228"/>
      <c r="N801" s="228"/>
      <c r="O801" s="228"/>
      <c r="T801" s="228"/>
      <c r="U801" s="228"/>
      <c r="V801" s="228"/>
      <c r="AA801" s="228"/>
      <c r="AB801" s="228"/>
      <c r="AC801" s="228"/>
      <c r="AH801" s="228"/>
      <c r="AI801" s="228"/>
      <c r="AJ801" s="228"/>
    </row>
    <row r="802" spans="6:36" ht="13.5" customHeight="1">
      <c r="F802" s="228"/>
      <c r="G802" s="228"/>
      <c r="H802" s="228"/>
      <c r="M802" s="228"/>
      <c r="N802" s="228"/>
      <c r="O802" s="228"/>
      <c r="T802" s="228"/>
      <c r="U802" s="228"/>
      <c r="V802" s="228"/>
      <c r="AA802" s="228"/>
      <c r="AB802" s="228"/>
      <c r="AC802" s="228"/>
      <c r="AH802" s="228"/>
      <c r="AI802" s="228"/>
      <c r="AJ802" s="228"/>
    </row>
    <row r="803" spans="6:36" ht="13.5" customHeight="1">
      <c r="F803" s="228"/>
      <c r="G803" s="228"/>
      <c r="H803" s="228"/>
      <c r="M803" s="228"/>
      <c r="N803" s="228"/>
      <c r="O803" s="228"/>
      <c r="T803" s="228"/>
      <c r="U803" s="228"/>
      <c r="V803" s="228"/>
      <c r="AA803" s="228"/>
      <c r="AB803" s="228"/>
      <c r="AC803" s="228"/>
      <c r="AH803" s="228"/>
      <c r="AI803" s="228"/>
      <c r="AJ803" s="228"/>
    </row>
    <row r="804" spans="6:36" ht="13.5" customHeight="1">
      <c r="F804" s="228"/>
      <c r="G804" s="228"/>
      <c r="H804" s="228"/>
      <c r="M804" s="228"/>
      <c r="N804" s="228"/>
      <c r="O804" s="228"/>
      <c r="T804" s="228"/>
      <c r="U804" s="228"/>
      <c r="V804" s="228"/>
      <c r="AA804" s="228"/>
      <c r="AB804" s="228"/>
      <c r="AC804" s="228"/>
      <c r="AH804" s="228"/>
      <c r="AI804" s="228"/>
      <c r="AJ804" s="228"/>
    </row>
    <row r="805" spans="6:36" ht="13.5" customHeight="1">
      <c r="F805" s="228"/>
      <c r="G805" s="228"/>
      <c r="H805" s="228"/>
      <c r="M805" s="228"/>
      <c r="N805" s="228"/>
      <c r="O805" s="228"/>
      <c r="T805" s="228"/>
      <c r="U805" s="228"/>
      <c r="V805" s="228"/>
      <c r="AA805" s="228"/>
      <c r="AB805" s="228"/>
      <c r="AC805" s="228"/>
      <c r="AH805" s="228"/>
      <c r="AI805" s="228"/>
      <c r="AJ805" s="228"/>
    </row>
    <row r="806" spans="6:36" ht="13.5" customHeight="1">
      <c r="F806" s="228"/>
      <c r="G806" s="228"/>
      <c r="H806" s="228"/>
      <c r="M806" s="228"/>
      <c r="N806" s="228"/>
      <c r="O806" s="228"/>
      <c r="T806" s="228"/>
      <c r="U806" s="228"/>
      <c r="V806" s="228"/>
      <c r="AA806" s="228"/>
      <c r="AB806" s="228"/>
      <c r="AC806" s="228"/>
      <c r="AH806" s="228"/>
      <c r="AI806" s="228"/>
      <c r="AJ806" s="228"/>
    </row>
    <row r="807" spans="6:36" ht="13.5" customHeight="1">
      <c r="F807" s="228"/>
      <c r="G807" s="228"/>
      <c r="H807" s="228"/>
      <c r="M807" s="228"/>
      <c r="N807" s="228"/>
      <c r="O807" s="228"/>
      <c r="T807" s="228"/>
      <c r="U807" s="228"/>
      <c r="V807" s="228"/>
      <c r="AA807" s="228"/>
      <c r="AB807" s="228"/>
      <c r="AC807" s="228"/>
      <c r="AH807" s="228"/>
      <c r="AI807" s="228"/>
      <c r="AJ807" s="228"/>
    </row>
    <row r="808" spans="6:36" ht="13.5" customHeight="1">
      <c r="F808" s="228"/>
      <c r="G808" s="228"/>
      <c r="H808" s="228"/>
      <c r="M808" s="228"/>
      <c r="N808" s="228"/>
      <c r="O808" s="228"/>
      <c r="T808" s="228"/>
      <c r="U808" s="228"/>
      <c r="V808" s="228"/>
      <c r="AA808" s="228"/>
      <c r="AB808" s="228"/>
      <c r="AC808" s="228"/>
      <c r="AH808" s="228"/>
      <c r="AI808" s="228"/>
      <c r="AJ808" s="228"/>
    </row>
    <row r="809" spans="6:36" ht="13.5" customHeight="1">
      <c r="F809" s="228"/>
      <c r="G809" s="228"/>
      <c r="H809" s="228"/>
      <c r="M809" s="228"/>
      <c r="N809" s="228"/>
      <c r="O809" s="228"/>
      <c r="T809" s="228"/>
      <c r="U809" s="228"/>
      <c r="V809" s="228"/>
      <c r="AA809" s="228"/>
      <c r="AB809" s="228"/>
      <c r="AC809" s="228"/>
      <c r="AH809" s="228"/>
      <c r="AI809" s="228"/>
      <c r="AJ809" s="228"/>
    </row>
    <row r="810" spans="6:36" ht="13.5" customHeight="1">
      <c r="F810" s="228"/>
      <c r="G810" s="228"/>
      <c r="H810" s="228"/>
      <c r="M810" s="228"/>
      <c r="N810" s="228"/>
      <c r="O810" s="228"/>
      <c r="T810" s="228"/>
      <c r="U810" s="228"/>
      <c r="V810" s="228"/>
      <c r="AA810" s="228"/>
      <c r="AB810" s="228"/>
      <c r="AC810" s="228"/>
      <c r="AH810" s="228"/>
      <c r="AI810" s="228"/>
      <c r="AJ810" s="228"/>
    </row>
    <row r="811" spans="6:36" ht="13.5" customHeight="1">
      <c r="F811" s="228"/>
      <c r="G811" s="228"/>
      <c r="H811" s="228"/>
      <c r="M811" s="228"/>
      <c r="N811" s="228"/>
      <c r="O811" s="228"/>
      <c r="T811" s="228"/>
      <c r="U811" s="228"/>
      <c r="V811" s="228"/>
      <c r="AA811" s="228"/>
      <c r="AB811" s="228"/>
      <c r="AC811" s="228"/>
      <c r="AH811" s="228"/>
      <c r="AI811" s="228"/>
      <c r="AJ811" s="228"/>
    </row>
    <row r="812" spans="6:36" ht="13.5" customHeight="1">
      <c r="F812" s="228"/>
      <c r="G812" s="228"/>
      <c r="H812" s="228"/>
      <c r="M812" s="228"/>
      <c r="N812" s="228"/>
      <c r="O812" s="228"/>
      <c r="T812" s="228"/>
      <c r="U812" s="228"/>
      <c r="V812" s="228"/>
      <c r="AA812" s="228"/>
      <c r="AB812" s="228"/>
      <c r="AC812" s="228"/>
      <c r="AH812" s="228"/>
      <c r="AI812" s="228"/>
      <c r="AJ812" s="228"/>
    </row>
    <row r="813" spans="6:36" ht="13.5" customHeight="1">
      <c r="F813" s="228"/>
      <c r="G813" s="228"/>
      <c r="H813" s="228"/>
      <c r="M813" s="228"/>
      <c r="N813" s="228"/>
      <c r="O813" s="228"/>
      <c r="T813" s="228"/>
      <c r="U813" s="228"/>
      <c r="V813" s="228"/>
      <c r="AA813" s="228"/>
      <c r="AB813" s="228"/>
      <c r="AC813" s="228"/>
      <c r="AH813" s="228"/>
      <c r="AI813" s="228"/>
      <c r="AJ813" s="228"/>
    </row>
    <row r="814" spans="6:36" ht="13.5" customHeight="1">
      <c r="F814" s="228"/>
      <c r="G814" s="228"/>
      <c r="H814" s="228"/>
      <c r="M814" s="228"/>
      <c r="N814" s="228"/>
      <c r="O814" s="228"/>
      <c r="T814" s="228"/>
      <c r="U814" s="228"/>
      <c r="V814" s="228"/>
      <c r="AA814" s="228"/>
      <c r="AB814" s="228"/>
      <c r="AC814" s="228"/>
      <c r="AH814" s="228"/>
      <c r="AI814" s="228"/>
      <c r="AJ814" s="228"/>
    </row>
    <row r="815" spans="6:36" ht="13.5" customHeight="1">
      <c r="F815" s="228"/>
      <c r="G815" s="228"/>
      <c r="H815" s="228"/>
      <c r="M815" s="228"/>
      <c r="N815" s="228"/>
      <c r="O815" s="228"/>
      <c r="T815" s="228"/>
      <c r="U815" s="228"/>
      <c r="V815" s="228"/>
      <c r="AA815" s="228"/>
      <c r="AB815" s="228"/>
      <c r="AC815" s="228"/>
      <c r="AH815" s="228"/>
      <c r="AI815" s="228"/>
      <c r="AJ815" s="228"/>
    </row>
    <row r="816" spans="6:36" ht="13.5" customHeight="1">
      <c r="F816" s="228"/>
      <c r="G816" s="228"/>
      <c r="H816" s="228"/>
      <c r="M816" s="228"/>
      <c r="N816" s="228"/>
      <c r="O816" s="228"/>
      <c r="T816" s="228"/>
      <c r="U816" s="228"/>
      <c r="V816" s="228"/>
      <c r="AA816" s="228"/>
      <c r="AB816" s="228"/>
      <c r="AC816" s="228"/>
      <c r="AH816" s="228"/>
      <c r="AI816" s="228"/>
      <c r="AJ816" s="228"/>
    </row>
    <row r="817" spans="6:36" ht="13.5" customHeight="1">
      <c r="F817" s="228"/>
      <c r="G817" s="228"/>
      <c r="H817" s="228"/>
      <c r="M817" s="228"/>
      <c r="N817" s="228"/>
      <c r="O817" s="228"/>
      <c r="T817" s="228"/>
      <c r="U817" s="228"/>
      <c r="V817" s="228"/>
      <c r="AA817" s="228"/>
      <c r="AB817" s="228"/>
      <c r="AC817" s="228"/>
      <c r="AH817" s="228"/>
      <c r="AI817" s="228"/>
      <c r="AJ817" s="228"/>
    </row>
    <row r="818" spans="6:36" ht="13.5" customHeight="1">
      <c r="F818" s="228"/>
      <c r="G818" s="228"/>
      <c r="H818" s="228"/>
      <c r="M818" s="228"/>
      <c r="N818" s="228"/>
      <c r="O818" s="228"/>
      <c r="T818" s="228"/>
      <c r="U818" s="228"/>
      <c r="V818" s="228"/>
      <c r="AA818" s="228"/>
      <c r="AB818" s="228"/>
      <c r="AC818" s="228"/>
      <c r="AH818" s="228"/>
      <c r="AI818" s="228"/>
      <c r="AJ818" s="228"/>
    </row>
    <row r="819" spans="6:36" ht="13.5" customHeight="1">
      <c r="F819" s="228"/>
      <c r="G819" s="228"/>
      <c r="H819" s="228"/>
      <c r="M819" s="228"/>
      <c r="N819" s="228"/>
      <c r="O819" s="228"/>
      <c r="T819" s="228"/>
      <c r="U819" s="228"/>
      <c r="V819" s="228"/>
      <c r="AA819" s="228"/>
      <c r="AB819" s="228"/>
      <c r="AC819" s="228"/>
      <c r="AH819" s="228"/>
      <c r="AI819" s="228"/>
      <c r="AJ819" s="228"/>
    </row>
    <row r="820" spans="6:36" ht="13.5" customHeight="1">
      <c r="F820" s="228"/>
      <c r="G820" s="228"/>
      <c r="H820" s="228"/>
      <c r="M820" s="228"/>
      <c r="N820" s="228"/>
      <c r="O820" s="228"/>
      <c r="T820" s="228"/>
      <c r="U820" s="228"/>
      <c r="V820" s="228"/>
      <c r="AA820" s="228"/>
      <c r="AB820" s="228"/>
      <c r="AC820" s="228"/>
      <c r="AH820" s="228"/>
      <c r="AI820" s="228"/>
      <c r="AJ820" s="228"/>
    </row>
    <row r="821" spans="6:36" ht="13.5" customHeight="1">
      <c r="F821" s="228"/>
      <c r="G821" s="228"/>
      <c r="H821" s="228"/>
      <c r="M821" s="228"/>
      <c r="N821" s="228"/>
      <c r="O821" s="228"/>
      <c r="T821" s="228"/>
      <c r="U821" s="228"/>
      <c r="V821" s="228"/>
      <c r="AA821" s="228"/>
      <c r="AB821" s="228"/>
      <c r="AC821" s="228"/>
      <c r="AH821" s="228"/>
      <c r="AI821" s="228"/>
      <c r="AJ821" s="228"/>
    </row>
    <row r="822" spans="6:36" ht="13.5" customHeight="1">
      <c r="F822" s="228"/>
      <c r="G822" s="228"/>
      <c r="H822" s="228"/>
      <c r="M822" s="228"/>
      <c r="N822" s="228"/>
      <c r="O822" s="228"/>
      <c r="T822" s="228"/>
      <c r="U822" s="228"/>
      <c r="V822" s="228"/>
      <c r="AA822" s="228"/>
      <c r="AB822" s="228"/>
      <c r="AC822" s="228"/>
      <c r="AH822" s="228"/>
      <c r="AI822" s="228"/>
      <c r="AJ822" s="228"/>
    </row>
    <row r="823" spans="6:36" ht="13.5" customHeight="1">
      <c r="F823" s="228"/>
      <c r="G823" s="228"/>
      <c r="H823" s="228"/>
      <c r="M823" s="228"/>
      <c r="N823" s="228"/>
      <c r="O823" s="228"/>
      <c r="T823" s="228"/>
      <c r="U823" s="228"/>
      <c r="V823" s="228"/>
      <c r="AA823" s="228"/>
      <c r="AB823" s="228"/>
      <c r="AC823" s="228"/>
      <c r="AH823" s="228"/>
      <c r="AI823" s="228"/>
      <c r="AJ823" s="228"/>
    </row>
    <row r="824" spans="6:36" ht="13.5" customHeight="1">
      <c r="F824" s="228"/>
      <c r="G824" s="228"/>
      <c r="H824" s="228"/>
      <c r="M824" s="228"/>
      <c r="N824" s="228"/>
      <c r="O824" s="228"/>
      <c r="T824" s="228"/>
      <c r="U824" s="228"/>
      <c r="V824" s="228"/>
      <c r="AA824" s="228"/>
      <c r="AB824" s="228"/>
      <c r="AC824" s="228"/>
      <c r="AH824" s="228"/>
      <c r="AI824" s="228"/>
      <c r="AJ824" s="228"/>
    </row>
    <row r="825" spans="6:36" ht="13.5" customHeight="1">
      <c r="F825" s="228"/>
      <c r="G825" s="228"/>
      <c r="H825" s="228"/>
      <c r="M825" s="228"/>
      <c r="N825" s="228"/>
      <c r="O825" s="228"/>
      <c r="T825" s="228"/>
      <c r="U825" s="228"/>
      <c r="V825" s="228"/>
      <c r="AA825" s="228"/>
      <c r="AB825" s="228"/>
      <c r="AC825" s="228"/>
      <c r="AH825" s="228"/>
      <c r="AI825" s="228"/>
      <c r="AJ825" s="228"/>
    </row>
    <row r="826" spans="6:36" ht="13.5" customHeight="1">
      <c r="F826" s="228"/>
      <c r="G826" s="228"/>
      <c r="H826" s="228"/>
      <c r="M826" s="228"/>
      <c r="N826" s="228"/>
      <c r="O826" s="228"/>
      <c r="T826" s="228"/>
      <c r="U826" s="228"/>
      <c r="V826" s="228"/>
      <c r="AA826" s="228"/>
      <c r="AB826" s="228"/>
      <c r="AC826" s="228"/>
      <c r="AH826" s="228"/>
      <c r="AI826" s="228"/>
      <c r="AJ826" s="228"/>
    </row>
    <row r="827" spans="6:36" ht="13.5" customHeight="1">
      <c r="F827" s="228"/>
      <c r="G827" s="228"/>
      <c r="H827" s="228"/>
      <c r="M827" s="228"/>
      <c r="N827" s="228"/>
      <c r="O827" s="228"/>
      <c r="T827" s="228"/>
      <c r="U827" s="228"/>
      <c r="V827" s="228"/>
      <c r="AA827" s="228"/>
      <c r="AB827" s="228"/>
      <c r="AC827" s="228"/>
      <c r="AH827" s="228"/>
      <c r="AI827" s="228"/>
      <c r="AJ827" s="228"/>
    </row>
    <row r="828" spans="6:36" ht="13.5" customHeight="1">
      <c r="F828" s="228"/>
      <c r="G828" s="228"/>
      <c r="H828" s="228"/>
      <c r="M828" s="228"/>
      <c r="N828" s="228"/>
      <c r="O828" s="228"/>
      <c r="T828" s="228"/>
      <c r="U828" s="228"/>
      <c r="V828" s="228"/>
      <c r="AA828" s="228"/>
      <c r="AB828" s="228"/>
      <c r="AC828" s="228"/>
      <c r="AH828" s="228"/>
      <c r="AI828" s="228"/>
      <c r="AJ828" s="228"/>
    </row>
    <row r="829" spans="6:36" ht="13.5" customHeight="1">
      <c r="F829" s="228"/>
      <c r="G829" s="228"/>
      <c r="H829" s="228"/>
      <c r="M829" s="228"/>
      <c r="N829" s="228"/>
      <c r="O829" s="228"/>
      <c r="T829" s="228"/>
      <c r="U829" s="228"/>
      <c r="V829" s="228"/>
      <c r="AA829" s="228"/>
      <c r="AB829" s="228"/>
      <c r="AC829" s="228"/>
      <c r="AH829" s="228"/>
      <c r="AI829" s="228"/>
      <c r="AJ829" s="228"/>
    </row>
    <row r="830" spans="6:36" ht="13.5" customHeight="1">
      <c r="F830" s="228"/>
      <c r="G830" s="228"/>
      <c r="H830" s="228"/>
      <c r="M830" s="228"/>
      <c r="N830" s="228"/>
      <c r="O830" s="228"/>
      <c r="T830" s="228"/>
      <c r="U830" s="228"/>
      <c r="V830" s="228"/>
      <c r="AA830" s="228"/>
      <c r="AB830" s="228"/>
      <c r="AC830" s="228"/>
      <c r="AH830" s="228"/>
      <c r="AI830" s="228"/>
      <c r="AJ830" s="228"/>
    </row>
    <row r="831" spans="6:36" ht="13.5" customHeight="1">
      <c r="F831" s="228"/>
      <c r="G831" s="228"/>
      <c r="H831" s="228"/>
      <c r="M831" s="228"/>
      <c r="N831" s="228"/>
      <c r="O831" s="228"/>
      <c r="T831" s="228"/>
      <c r="U831" s="228"/>
      <c r="V831" s="228"/>
      <c r="AA831" s="228"/>
      <c r="AB831" s="228"/>
      <c r="AC831" s="228"/>
      <c r="AH831" s="228"/>
      <c r="AI831" s="228"/>
      <c r="AJ831" s="228"/>
    </row>
    <row r="832" spans="6:36" ht="13.5" customHeight="1">
      <c r="F832" s="228"/>
      <c r="G832" s="228"/>
      <c r="H832" s="228"/>
      <c r="M832" s="228"/>
      <c r="N832" s="228"/>
      <c r="O832" s="228"/>
      <c r="T832" s="228"/>
      <c r="U832" s="228"/>
      <c r="V832" s="228"/>
      <c r="AA832" s="228"/>
      <c r="AB832" s="228"/>
      <c r="AC832" s="228"/>
      <c r="AH832" s="228"/>
      <c r="AI832" s="228"/>
      <c r="AJ832" s="228"/>
    </row>
    <row r="833" spans="6:36" ht="13.5" customHeight="1">
      <c r="F833" s="228"/>
      <c r="G833" s="228"/>
      <c r="H833" s="228"/>
      <c r="M833" s="228"/>
      <c r="N833" s="228"/>
      <c r="O833" s="228"/>
      <c r="T833" s="228"/>
      <c r="U833" s="228"/>
      <c r="V833" s="228"/>
      <c r="AA833" s="228"/>
      <c r="AB833" s="228"/>
      <c r="AC833" s="228"/>
      <c r="AH833" s="228"/>
      <c r="AI833" s="228"/>
      <c r="AJ833" s="228"/>
    </row>
    <row r="834" spans="6:36" ht="13.5" customHeight="1">
      <c r="F834" s="228"/>
      <c r="G834" s="228"/>
      <c r="H834" s="228"/>
      <c r="M834" s="228"/>
      <c r="N834" s="228"/>
      <c r="O834" s="228"/>
      <c r="T834" s="228"/>
      <c r="U834" s="228"/>
      <c r="V834" s="228"/>
      <c r="AA834" s="228"/>
      <c r="AB834" s="228"/>
      <c r="AC834" s="228"/>
      <c r="AH834" s="228"/>
      <c r="AI834" s="228"/>
      <c r="AJ834" s="228"/>
    </row>
    <row r="835" spans="6:36" ht="13.5" customHeight="1">
      <c r="F835" s="228"/>
      <c r="G835" s="228"/>
      <c r="H835" s="228"/>
      <c r="M835" s="228"/>
      <c r="N835" s="228"/>
      <c r="O835" s="228"/>
      <c r="T835" s="228"/>
      <c r="U835" s="228"/>
      <c r="V835" s="228"/>
      <c r="AA835" s="228"/>
      <c r="AB835" s="228"/>
      <c r="AC835" s="228"/>
      <c r="AH835" s="228"/>
      <c r="AI835" s="228"/>
      <c r="AJ835" s="228"/>
    </row>
    <row r="836" spans="6:36" ht="13.5" customHeight="1">
      <c r="F836" s="228"/>
      <c r="G836" s="228"/>
      <c r="H836" s="228"/>
      <c r="M836" s="228"/>
      <c r="N836" s="228"/>
      <c r="O836" s="228"/>
      <c r="T836" s="228"/>
      <c r="U836" s="228"/>
      <c r="V836" s="228"/>
      <c r="AA836" s="228"/>
      <c r="AB836" s="228"/>
      <c r="AC836" s="228"/>
      <c r="AH836" s="228"/>
      <c r="AI836" s="228"/>
      <c r="AJ836" s="228"/>
    </row>
    <row r="837" spans="6:36" ht="13.5" customHeight="1">
      <c r="F837" s="228"/>
      <c r="G837" s="228"/>
      <c r="H837" s="228"/>
      <c r="M837" s="228"/>
      <c r="N837" s="228"/>
      <c r="O837" s="228"/>
      <c r="T837" s="228"/>
      <c r="U837" s="228"/>
      <c r="V837" s="228"/>
      <c r="AA837" s="228"/>
      <c r="AB837" s="228"/>
      <c r="AC837" s="228"/>
      <c r="AH837" s="228"/>
      <c r="AI837" s="228"/>
      <c r="AJ837" s="228"/>
    </row>
    <row r="838" spans="6:36" ht="13.5" customHeight="1">
      <c r="F838" s="228"/>
      <c r="G838" s="228"/>
      <c r="H838" s="228"/>
      <c r="M838" s="228"/>
      <c r="N838" s="228"/>
      <c r="O838" s="228"/>
      <c r="T838" s="228"/>
      <c r="U838" s="228"/>
      <c r="V838" s="228"/>
      <c r="AA838" s="228"/>
      <c r="AB838" s="228"/>
      <c r="AC838" s="228"/>
      <c r="AH838" s="228"/>
      <c r="AI838" s="228"/>
      <c r="AJ838" s="228"/>
    </row>
    <row r="839" spans="6:36" ht="13.5" customHeight="1">
      <c r="F839" s="228"/>
      <c r="G839" s="228"/>
      <c r="H839" s="228"/>
      <c r="M839" s="228"/>
      <c r="N839" s="228"/>
      <c r="O839" s="228"/>
      <c r="T839" s="228"/>
      <c r="U839" s="228"/>
      <c r="V839" s="228"/>
      <c r="AA839" s="228"/>
      <c r="AB839" s="228"/>
      <c r="AC839" s="228"/>
      <c r="AH839" s="228"/>
      <c r="AI839" s="228"/>
      <c r="AJ839" s="228"/>
    </row>
    <row r="840" spans="6:36" ht="13.5" customHeight="1">
      <c r="F840" s="228"/>
      <c r="G840" s="228"/>
      <c r="H840" s="228"/>
      <c r="M840" s="228"/>
      <c r="N840" s="228"/>
      <c r="O840" s="228"/>
      <c r="T840" s="228"/>
      <c r="U840" s="228"/>
      <c r="V840" s="228"/>
      <c r="AA840" s="228"/>
      <c r="AB840" s="228"/>
      <c r="AC840" s="228"/>
      <c r="AH840" s="228"/>
      <c r="AI840" s="228"/>
      <c r="AJ840" s="228"/>
    </row>
    <row r="841" spans="6:36" ht="13.5" customHeight="1">
      <c r="F841" s="228"/>
      <c r="G841" s="228"/>
      <c r="H841" s="228"/>
      <c r="M841" s="228"/>
      <c r="N841" s="228"/>
      <c r="O841" s="228"/>
      <c r="T841" s="228"/>
      <c r="U841" s="228"/>
      <c r="V841" s="228"/>
      <c r="AA841" s="228"/>
      <c r="AB841" s="228"/>
      <c r="AC841" s="228"/>
      <c r="AH841" s="228"/>
      <c r="AI841" s="228"/>
      <c r="AJ841" s="228"/>
    </row>
    <row r="842" spans="6:36" ht="13.5" customHeight="1">
      <c r="F842" s="228"/>
      <c r="G842" s="228"/>
      <c r="H842" s="228"/>
      <c r="M842" s="228"/>
      <c r="N842" s="228"/>
      <c r="O842" s="228"/>
      <c r="T842" s="228"/>
      <c r="U842" s="228"/>
      <c r="V842" s="228"/>
      <c r="AA842" s="228"/>
      <c r="AB842" s="228"/>
      <c r="AC842" s="228"/>
      <c r="AH842" s="228"/>
      <c r="AI842" s="228"/>
      <c r="AJ842" s="228"/>
    </row>
    <row r="843" spans="6:36" ht="13.5" customHeight="1">
      <c r="F843" s="228"/>
      <c r="G843" s="228"/>
      <c r="H843" s="228"/>
      <c r="M843" s="228"/>
      <c r="N843" s="228"/>
      <c r="O843" s="228"/>
      <c r="T843" s="228"/>
      <c r="U843" s="228"/>
      <c r="V843" s="228"/>
      <c r="AA843" s="228"/>
      <c r="AB843" s="228"/>
      <c r="AC843" s="228"/>
      <c r="AH843" s="228"/>
      <c r="AI843" s="228"/>
      <c r="AJ843" s="228"/>
    </row>
    <row r="844" spans="6:36" ht="13.5" customHeight="1">
      <c r="F844" s="228"/>
      <c r="G844" s="228"/>
      <c r="H844" s="228"/>
      <c r="M844" s="228"/>
      <c r="N844" s="228"/>
      <c r="O844" s="228"/>
      <c r="T844" s="228"/>
      <c r="U844" s="228"/>
      <c r="V844" s="228"/>
      <c r="AA844" s="228"/>
      <c r="AB844" s="228"/>
      <c r="AC844" s="228"/>
      <c r="AH844" s="228"/>
      <c r="AI844" s="228"/>
      <c r="AJ844" s="228"/>
    </row>
    <row r="845" spans="6:36" ht="13.5" customHeight="1">
      <c r="F845" s="228"/>
      <c r="G845" s="228"/>
      <c r="H845" s="228"/>
      <c r="M845" s="228"/>
      <c r="N845" s="228"/>
      <c r="O845" s="228"/>
      <c r="T845" s="228"/>
      <c r="U845" s="228"/>
      <c r="V845" s="228"/>
      <c r="AA845" s="228"/>
      <c r="AB845" s="228"/>
      <c r="AC845" s="228"/>
      <c r="AH845" s="228"/>
      <c r="AI845" s="228"/>
      <c r="AJ845" s="228"/>
    </row>
    <row r="846" spans="6:36" ht="13.5" customHeight="1">
      <c r="F846" s="228"/>
      <c r="G846" s="228"/>
      <c r="H846" s="228"/>
      <c r="M846" s="228"/>
      <c r="N846" s="228"/>
      <c r="O846" s="228"/>
      <c r="T846" s="228"/>
      <c r="U846" s="228"/>
      <c r="V846" s="228"/>
      <c r="AA846" s="228"/>
      <c r="AB846" s="228"/>
      <c r="AC846" s="228"/>
      <c r="AH846" s="228"/>
      <c r="AI846" s="228"/>
      <c r="AJ846" s="228"/>
    </row>
    <row r="847" spans="6:36" ht="13.5" customHeight="1">
      <c r="F847" s="228"/>
      <c r="G847" s="228"/>
      <c r="H847" s="228"/>
      <c r="M847" s="228"/>
      <c r="N847" s="228"/>
      <c r="O847" s="228"/>
      <c r="T847" s="228"/>
      <c r="U847" s="228"/>
      <c r="V847" s="228"/>
      <c r="AA847" s="228"/>
      <c r="AB847" s="228"/>
      <c r="AC847" s="228"/>
      <c r="AH847" s="228"/>
      <c r="AI847" s="228"/>
      <c r="AJ847" s="228"/>
    </row>
    <row r="848" spans="6:36" ht="13.5" customHeight="1">
      <c r="F848" s="228"/>
      <c r="G848" s="228"/>
      <c r="H848" s="228"/>
      <c r="M848" s="228"/>
      <c r="N848" s="228"/>
      <c r="O848" s="228"/>
      <c r="T848" s="228"/>
      <c r="U848" s="228"/>
      <c r="V848" s="228"/>
      <c r="AA848" s="228"/>
      <c r="AB848" s="228"/>
      <c r="AC848" s="228"/>
      <c r="AH848" s="228"/>
      <c r="AI848" s="228"/>
      <c r="AJ848" s="228"/>
    </row>
    <row r="849" spans="6:36" ht="13.5" customHeight="1">
      <c r="F849" s="228"/>
      <c r="G849" s="228"/>
      <c r="H849" s="228"/>
      <c r="M849" s="228"/>
      <c r="N849" s="228"/>
      <c r="O849" s="228"/>
      <c r="T849" s="228"/>
      <c r="U849" s="228"/>
      <c r="V849" s="228"/>
      <c r="AA849" s="228"/>
      <c r="AB849" s="228"/>
      <c r="AC849" s="228"/>
      <c r="AH849" s="228"/>
      <c r="AI849" s="228"/>
      <c r="AJ849" s="228"/>
    </row>
    <row r="850" spans="6:36" ht="13.5" customHeight="1">
      <c r="F850" s="228"/>
      <c r="G850" s="228"/>
      <c r="H850" s="228"/>
      <c r="M850" s="228"/>
      <c r="N850" s="228"/>
      <c r="O850" s="228"/>
      <c r="T850" s="228"/>
      <c r="U850" s="228"/>
      <c r="V850" s="228"/>
      <c r="AA850" s="228"/>
      <c r="AB850" s="228"/>
      <c r="AC850" s="228"/>
      <c r="AH850" s="228"/>
      <c r="AI850" s="228"/>
      <c r="AJ850" s="228"/>
    </row>
    <row r="851" spans="6:36" ht="13.5" customHeight="1">
      <c r="F851" s="228"/>
      <c r="G851" s="228"/>
      <c r="H851" s="228"/>
      <c r="M851" s="228"/>
      <c r="N851" s="228"/>
      <c r="O851" s="228"/>
      <c r="T851" s="228"/>
      <c r="U851" s="228"/>
      <c r="V851" s="228"/>
      <c r="AA851" s="228"/>
      <c r="AB851" s="228"/>
      <c r="AC851" s="228"/>
      <c r="AH851" s="228"/>
      <c r="AI851" s="228"/>
      <c r="AJ851" s="228"/>
    </row>
    <row r="852" spans="6:36" ht="13.5" customHeight="1">
      <c r="F852" s="228"/>
      <c r="G852" s="228"/>
      <c r="H852" s="228"/>
      <c r="M852" s="228"/>
      <c r="N852" s="228"/>
      <c r="O852" s="228"/>
      <c r="T852" s="228"/>
      <c r="U852" s="228"/>
      <c r="V852" s="228"/>
      <c r="AA852" s="228"/>
      <c r="AB852" s="228"/>
      <c r="AC852" s="228"/>
      <c r="AH852" s="228"/>
      <c r="AI852" s="228"/>
      <c r="AJ852" s="228"/>
    </row>
    <row r="853" spans="6:36" ht="13.5" customHeight="1">
      <c r="F853" s="228"/>
      <c r="G853" s="228"/>
      <c r="H853" s="228"/>
      <c r="M853" s="228"/>
      <c r="N853" s="228"/>
      <c r="O853" s="228"/>
      <c r="T853" s="228"/>
      <c r="U853" s="228"/>
      <c r="V853" s="228"/>
      <c r="AA853" s="228"/>
      <c r="AB853" s="228"/>
      <c r="AC853" s="228"/>
      <c r="AH853" s="228"/>
      <c r="AI853" s="228"/>
      <c r="AJ853" s="228"/>
    </row>
    <row r="854" spans="6:36" ht="13.5" customHeight="1">
      <c r="F854" s="228"/>
      <c r="G854" s="228"/>
      <c r="H854" s="228"/>
      <c r="M854" s="228"/>
      <c r="N854" s="228"/>
      <c r="O854" s="228"/>
      <c r="T854" s="228"/>
      <c r="U854" s="228"/>
      <c r="V854" s="228"/>
      <c r="AA854" s="228"/>
      <c r="AB854" s="228"/>
      <c r="AC854" s="228"/>
      <c r="AH854" s="228"/>
      <c r="AI854" s="228"/>
      <c r="AJ854" s="228"/>
    </row>
    <row r="855" spans="6:36" ht="13.5" customHeight="1">
      <c r="F855" s="228"/>
      <c r="G855" s="228"/>
      <c r="H855" s="228"/>
      <c r="M855" s="228"/>
      <c r="N855" s="228"/>
      <c r="O855" s="228"/>
      <c r="T855" s="228"/>
      <c r="U855" s="228"/>
      <c r="V855" s="228"/>
      <c r="AA855" s="228"/>
      <c r="AB855" s="228"/>
      <c r="AC855" s="228"/>
      <c r="AH855" s="228"/>
      <c r="AI855" s="228"/>
      <c r="AJ855" s="228"/>
    </row>
    <row r="856" spans="6:36" ht="13.5" customHeight="1">
      <c r="F856" s="228"/>
      <c r="G856" s="228"/>
      <c r="H856" s="228"/>
      <c r="M856" s="228"/>
      <c r="N856" s="228"/>
      <c r="O856" s="228"/>
      <c r="T856" s="228"/>
      <c r="U856" s="228"/>
      <c r="V856" s="228"/>
      <c r="AA856" s="228"/>
      <c r="AB856" s="228"/>
      <c r="AC856" s="228"/>
      <c r="AH856" s="228"/>
      <c r="AI856" s="228"/>
      <c r="AJ856" s="228"/>
    </row>
    <row r="857" spans="6:36" ht="13.5" customHeight="1">
      <c r="F857" s="228"/>
      <c r="G857" s="228"/>
      <c r="H857" s="228"/>
      <c r="M857" s="228"/>
      <c r="N857" s="228"/>
      <c r="O857" s="228"/>
      <c r="T857" s="228"/>
      <c r="U857" s="228"/>
      <c r="V857" s="228"/>
      <c r="AA857" s="228"/>
      <c r="AB857" s="228"/>
      <c r="AC857" s="228"/>
      <c r="AH857" s="228"/>
      <c r="AI857" s="228"/>
      <c r="AJ857" s="228"/>
    </row>
    <row r="858" spans="6:36" ht="13.5" customHeight="1">
      <c r="F858" s="228"/>
      <c r="G858" s="228"/>
      <c r="H858" s="228"/>
      <c r="M858" s="228"/>
      <c r="N858" s="228"/>
      <c r="O858" s="228"/>
      <c r="T858" s="228"/>
      <c r="U858" s="228"/>
      <c r="V858" s="228"/>
      <c r="AA858" s="228"/>
      <c r="AB858" s="228"/>
      <c r="AC858" s="228"/>
      <c r="AH858" s="228"/>
      <c r="AI858" s="228"/>
      <c r="AJ858" s="228"/>
    </row>
    <row r="859" spans="6:36" ht="13.5" customHeight="1">
      <c r="F859" s="228"/>
      <c r="G859" s="228"/>
      <c r="H859" s="228"/>
      <c r="M859" s="228"/>
      <c r="N859" s="228"/>
      <c r="O859" s="228"/>
      <c r="T859" s="228"/>
      <c r="U859" s="228"/>
      <c r="V859" s="228"/>
      <c r="AA859" s="228"/>
      <c r="AB859" s="228"/>
      <c r="AC859" s="228"/>
      <c r="AH859" s="228"/>
      <c r="AI859" s="228"/>
      <c r="AJ859" s="228"/>
    </row>
    <row r="860" spans="6:36" ht="13.5" customHeight="1">
      <c r="F860" s="228"/>
      <c r="G860" s="228"/>
      <c r="H860" s="228"/>
      <c r="M860" s="228"/>
      <c r="N860" s="228"/>
      <c r="O860" s="228"/>
      <c r="T860" s="228"/>
      <c r="U860" s="228"/>
      <c r="V860" s="228"/>
      <c r="AA860" s="228"/>
      <c r="AB860" s="228"/>
      <c r="AC860" s="228"/>
      <c r="AH860" s="228"/>
      <c r="AI860" s="228"/>
      <c r="AJ860" s="228"/>
    </row>
    <row r="861" spans="6:36" ht="13.5" customHeight="1">
      <c r="F861" s="228"/>
      <c r="G861" s="228"/>
      <c r="H861" s="228"/>
      <c r="M861" s="228"/>
      <c r="N861" s="228"/>
      <c r="O861" s="228"/>
      <c r="T861" s="228"/>
      <c r="U861" s="228"/>
      <c r="V861" s="228"/>
      <c r="AA861" s="228"/>
      <c r="AB861" s="228"/>
      <c r="AC861" s="228"/>
      <c r="AH861" s="228"/>
      <c r="AI861" s="228"/>
      <c r="AJ861" s="228"/>
    </row>
    <row r="862" spans="6:36" ht="13.5" customHeight="1">
      <c r="F862" s="228"/>
      <c r="G862" s="228"/>
      <c r="H862" s="228"/>
      <c r="M862" s="228"/>
      <c r="N862" s="228"/>
      <c r="O862" s="228"/>
      <c r="T862" s="228"/>
      <c r="U862" s="228"/>
      <c r="V862" s="228"/>
      <c r="AA862" s="228"/>
      <c r="AB862" s="228"/>
      <c r="AC862" s="228"/>
      <c r="AH862" s="228"/>
      <c r="AI862" s="228"/>
      <c r="AJ862" s="228"/>
    </row>
    <row r="863" spans="6:36" ht="13.5" customHeight="1">
      <c r="F863" s="228"/>
      <c r="G863" s="228"/>
      <c r="H863" s="228"/>
      <c r="M863" s="228"/>
      <c r="N863" s="228"/>
      <c r="O863" s="228"/>
      <c r="T863" s="228"/>
      <c r="U863" s="228"/>
      <c r="V863" s="228"/>
      <c r="AA863" s="228"/>
      <c r="AB863" s="228"/>
      <c r="AC863" s="228"/>
      <c r="AH863" s="228"/>
      <c r="AI863" s="228"/>
      <c r="AJ863" s="228"/>
    </row>
    <row r="864" spans="6:36" ht="13.5" customHeight="1">
      <c r="F864" s="228"/>
      <c r="G864" s="228"/>
      <c r="H864" s="228"/>
      <c r="M864" s="228"/>
      <c r="N864" s="228"/>
      <c r="O864" s="228"/>
      <c r="T864" s="228"/>
      <c r="U864" s="228"/>
      <c r="V864" s="228"/>
      <c r="AA864" s="228"/>
      <c r="AB864" s="228"/>
      <c r="AC864" s="228"/>
      <c r="AH864" s="228"/>
      <c r="AI864" s="228"/>
      <c r="AJ864" s="228"/>
    </row>
    <row r="865" spans="6:36" ht="13.5" customHeight="1">
      <c r="F865" s="228"/>
      <c r="G865" s="228"/>
      <c r="H865" s="228"/>
      <c r="M865" s="228"/>
      <c r="N865" s="228"/>
      <c r="O865" s="228"/>
      <c r="T865" s="228"/>
      <c r="U865" s="228"/>
      <c r="V865" s="228"/>
      <c r="AA865" s="228"/>
      <c r="AB865" s="228"/>
      <c r="AC865" s="228"/>
      <c r="AH865" s="228"/>
      <c r="AI865" s="228"/>
      <c r="AJ865" s="228"/>
    </row>
    <row r="866" spans="6:36" ht="13.5" customHeight="1">
      <c r="F866" s="228"/>
      <c r="G866" s="228"/>
      <c r="H866" s="228"/>
      <c r="M866" s="228"/>
      <c r="N866" s="228"/>
      <c r="O866" s="228"/>
      <c r="T866" s="228"/>
      <c r="U866" s="228"/>
      <c r="V866" s="228"/>
      <c r="AA866" s="228"/>
      <c r="AB866" s="228"/>
      <c r="AC866" s="228"/>
      <c r="AH866" s="228"/>
      <c r="AI866" s="228"/>
      <c r="AJ866" s="228"/>
    </row>
    <row r="867" spans="6:36" ht="13.5" customHeight="1">
      <c r="F867" s="228"/>
      <c r="G867" s="228"/>
      <c r="H867" s="228"/>
      <c r="M867" s="228"/>
      <c r="N867" s="228"/>
      <c r="O867" s="228"/>
      <c r="T867" s="228"/>
      <c r="U867" s="228"/>
      <c r="V867" s="228"/>
      <c r="AA867" s="228"/>
      <c r="AB867" s="228"/>
      <c r="AC867" s="228"/>
      <c r="AH867" s="228"/>
      <c r="AI867" s="228"/>
      <c r="AJ867" s="228"/>
    </row>
    <row r="868" spans="6:36" ht="13.5" customHeight="1">
      <c r="F868" s="228"/>
      <c r="G868" s="228"/>
      <c r="H868" s="228"/>
      <c r="M868" s="228"/>
      <c r="N868" s="228"/>
      <c r="O868" s="228"/>
      <c r="T868" s="228"/>
      <c r="U868" s="228"/>
      <c r="V868" s="228"/>
      <c r="AA868" s="228"/>
      <c r="AB868" s="228"/>
      <c r="AC868" s="228"/>
      <c r="AH868" s="228"/>
      <c r="AI868" s="228"/>
      <c r="AJ868" s="228"/>
    </row>
    <row r="869" spans="6:36" ht="13.5" customHeight="1">
      <c r="F869" s="228"/>
      <c r="G869" s="228"/>
      <c r="H869" s="228"/>
      <c r="M869" s="228"/>
      <c r="N869" s="228"/>
      <c r="O869" s="228"/>
      <c r="T869" s="228"/>
      <c r="U869" s="228"/>
      <c r="V869" s="228"/>
      <c r="AA869" s="228"/>
      <c r="AB869" s="228"/>
      <c r="AC869" s="228"/>
      <c r="AH869" s="228"/>
      <c r="AI869" s="228"/>
      <c r="AJ869" s="228"/>
    </row>
    <row r="870" spans="6:36" ht="13.5" customHeight="1">
      <c r="F870" s="228"/>
      <c r="G870" s="228"/>
      <c r="H870" s="228"/>
      <c r="M870" s="228"/>
      <c r="N870" s="228"/>
      <c r="O870" s="228"/>
      <c r="T870" s="228"/>
      <c r="U870" s="228"/>
      <c r="V870" s="228"/>
      <c r="AA870" s="228"/>
      <c r="AB870" s="228"/>
      <c r="AC870" s="228"/>
      <c r="AH870" s="228"/>
      <c r="AI870" s="228"/>
      <c r="AJ870" s="228"/>
    </row>
    <row r="871" spans="6:36" ht="13.5" customHeight="1">
      <c r="F871" s="228"/>
      <c r="G871" s="228"/>
      <c r="H871" s="228"/>
      <c r="M871" s="228"/>
      <c r="N871" s="228"/>
      <c r="O871" s="228"/>
      <c r="T871" s="228"/>
      <c r="U871" s="228"/>
      <c r="V871" s="228"/>
      <c r="AA871" s="228"/>
      <c r="AB871" s="228"/>
      <c r="AC871" s="228"/>
      <c r="AH871" s="228"/>
      <c r="AI871" s="228"/>
      <c r="AJ871" s="228"/>
    </row>
    <row r="872" spans="6:36" ht="13.5" customHeight="1">
      <c r="F872" s="228"/>
      <c r="G872" s="228"/>
      <c r="H872" s="228"/>
      <c r="M872" s="228"/>
      <c r="N872" s="228"/>
      <c r="O872" s="228"/>
      <c r="T872" s="228"/>
      <c r="U872" s="228"/>
      <c r="V872" s="228"/>
      <c r="AA872" s="228"/>
      <c r="AB872" s="228"/>
      <c r="AC872" s="228"/>
      <c r="AH872" s="228"/>
      <c r="AI872" s="228"/>
      <c r="AJ872" s="228"/>
    </row>
    <row r="873" spans="6:36" ht="13.5" customHeight="1">
      <c r="F873" s="228"/>
      <c r="G873" s="228"/>
      <c r="H873" s="228"/>
      <c r="M873" s="228"/>
      <c r="N873" s="228"/>
      <c r="O873" s="228"/>
      <c r="T873" s="228"/>
      <c r="U873" s="228"/>
      <c r="V873" s="228"/>
      <c r="AA873" s="228"/>
      <c r="AB873" s="228"/>
      <c r="AC873" s="228"/>
      <c r="AH873" s="228"/>
      <c r="AI873" s="228"/>
      <c r="AJ873" s="228"/>
    </row>
    <row r="874" spans="6:36" ht="13.5" customHeight="1">
      <c r="F874" s="228"/>
      <c r="G874" s="228"/>
      <c r="H874" s="228"/>
      <c r="M874" s="228"/>
      <c r="N874" s="228"/>
      <c r="O874" s="228"/>
      <c r="T874" s="228"/>
      <c r="U874" s="228"/>
      <c r="V874" s="228"/>
      <c r="AA874" s="228"/>
      <c r="AB874" s="228"/>
      <c r="AC874" s="228"/>
      <c r="AH874" s="228"/>
      <c r="AI874" s="228"/>
      <c r="AJ874" s="228"/>
    </row>
    <row r="875" spans="6:36" ht="13.5" customHeight="1">
      <c r="F875" s="228"/>
      <c r="G875" s="228"/>
      <c r="H875" s="228"/>
      <c r="M875" s="228"/>
      <c r="N875" s="228"/>
      <c r="O875" s="228"/>
      <c r="T875" s="228"/>
      <c r="U875" s="228"/>
      <c r="V875" s="228"/>
      <c r="AA875" s="228"/>
      <c r="AB875" s="228"/>
      <c r="AC875" s="228"/>
      <c r="AH875" s="228"/>
      <c r="AI875" s="228"/>
      <c r="AJ875" s="228"/>
    </row>
    <row r="876" spans="6:36" ht="13.5" customHeight="1">
      <c r="F876" s="228"/>
      <c r="G876" s="228"/>
      <c r="H876" s="228"/>
      <c r="M876" s="228"/>
      <c r="N876" s="228"/>
      <c r="O876" s="228"/>
      <c r="T876" s="228"/>
      <c r="U876" s="228"/>
      <c r="V876" s="228"/>
      <c r="AA876" s="228"/>
      <c r="AB876" s="228"/>
      <c r="AC876" s="228"/>
      <c r="AH876" s="228"/>
      <c r="AI876" s="228"/>
      <c r="AJ876" s="228"/>
    </row>
    <row r="877" spans="6:36" ht="13.5" customHeight="1">
      <c r="F877" s="228"/>
      <c r="G877" s="228"/>
      <c r="H877" s="228"/>
      <c r="M877" s="228"/>
      <c r="N877" s="228"/>
      <c r="O877" s="228"/>
      <c r="T877" s="228"/>
      <c r="U877" s="228"/>
      <c r="V877" s="228"/>
      <c r="AA877" s="228"/>
      <c r="AB877" s="228"/>
      <c r="AC877" s="228"/>
      <c r="AH877" s="228"/>
      <c r="AI877" s="228"/>
      <c r="AJ877" s="228"/>
    </row>
    <row r="878" spans="6:36" ht="13.5" customHeight="1">
      <c r="F878" s="228"/>
      <c r="G878" s="228"/>
      <c r="H878" s="228"/>
      <c r="M878" s="228"/>
      <c r="N878" s="228"/>
      <c r="O878" s="228"/>
      <c r="T878" s="228"/>
      <c r="U878" s="228"/>
      <c r="V878" s="228"/>
      <c r="AA878" s="228"/>
      <c r="AB878" s="228"/>
      <c r="AC878" s="228"/>
      <c r="AH878" s="228"/>
      <c r="AI878" s="228"/>
      <c r="AJ878" s="228"/>
    </row>
    <row r="879" spans="6:36" ht="13.5" customHeight="1">
      <c r="F879" s="228"/>
      <c r="G879" s="228"/>
      <c r="H879" s="228"/>
      <c r="M879" s="228"/>
      <c r="N879" s="228"/>
      <c r="O879" s="228"/>
      <c r="T879" s="228"/>
      <c r="U879" s="228"/>
      <c r="V879" s="228"/>
      <c r="AA879" s="228"/>
      <c r="AB879" s="228"/>
      <c r="AC879" s="228"/>
      <c r="AH879" s="228"/>
      <c r="AI879" s="228"/>
      <c r="AJ879" s="228"/>
    </row>
    <row r="880" spans="6:36" ht="13.5" customHeight="1">
      <c r="F880" s="228"/>
      <c r="G880" s="228"/>
      <c r="H880" s="228"/>
      <c r="M880" s="228"/>
      <c r="N880" s="228"/>
      <c r="O880" s="228"/>
      <c r="T880" s="228"/>
      <c r="U880" s="228"/>
      <c r="V880" s="228"/>
      <c r="AA880" s="228"/>
      <c r="AB880" s="228"/>
      <c r="AC880" s="228"/>
      <c r="AH880" s="228"/>
      <c r="AI880" s="228"/>
      <c r="AJ880" s="228"/>
    </row>
    <row r="881" spans="6:36" ht="13.5" customHeight="1">
      <c r="F881" s="228"/>
      <c r="G881" s="228"/>
      <c r="H881" s="228"/>
      <c r="M881" s="228"/>
      <c r="N881" s="228"/>
      <c r="O881" s="228"/>
      <c r="T881" s="228"/>
      <c r="U881" s="228"/>
      <c r="V881" s="228"/>
      <c r="AA881" s="228"/>
      <c r="AB881" s="228"/>
      <c r="AC881" s="228"/>
      <c r="AH881" s="228"/>
      <c r="AI881" s="228"/>
      <c r="AJ881" s="228"/>
    </row>
    <row r="882" spans="6:36" ht="13.5" customHeight="1">
      <c r="F882" s="228"/>
      <c r="G882" s="228"/>
      <c r="H882" s="228"/>
      <c r="M882" s="228"/>
      <c r="N882" s="228"/>
      <c r="O882" s="228"/>
      <c r="T882" s="228"/>
      <c r="U882" s="228"/>
      <c r="V882" s="228"/>
      <c r="AA882" s="228"/>
      <c r="AB882" s="228"/>
      <c r="AC882" s="228"/>
      <c r="AH882" s="228"/>
      <c r="AI882" s="228"/>
      <c r="AJ882" s="228"/>
    </row>
    <row r="883" spans="6:36" ht="13.5" customHeight="1">
      <c r="F883" s="228"/>
      <c r="G883" s="228"/>
      <c r="H883" s="228"/>
      <c r="M883" s="228"/>
      <c r="N883" s="228"/>
      <c r="O883" s="228"/>
      <c r="T883" s="228"/>
      <c r="U883" s="228"/>
      <c r="V883" s="228"/>
      <c r="AA883" s="228"/>
      <c r="AB883" s="228"/>
      <c r="AC883" s="228"/>
      <c r="AH883" s="228"/>
      <c r="AI883" s="228"/>
      <c r="AJ883" s="228"/>
    </row>
    <row r="884" spans="6:36" ht="13.5" customHeight="1">
      <c r="F884" s="228"/>
      <c r="G884" s="228"/>
      <c r="H884" s="228"/>
      <c r="M884" s="228"/>
      <c r="N884" s="228"/>
      <c r="O884" s="228"/>
      <c r="T884" s="228"/>
      <c r="U884" s="228"/>
      <c r="V884" s="228"/>
      <c r="AA884" s="228"/>
      <c r="AB884" s="228"/>
      <c r="AC884" s="228"/>
      <c r="AH884" s="228"/>
      <c r="AI884" s="228"/>
      <c r="AJ884" s="228"/>
    </row>
    <row r="885" spans="6:36" ht="13.5" customHeight="1">
      <c r="F885" s="228"/>
      <c r="G885" s="228"/>
      <c r="H885" s="228"/>
      <c r="M885" s="228"/>
      <c r="N885" s="228"/>
      <c r="O885" s="228"/>
      <c r="T885" s="228"/>
      <c r="U885" s="228"/>
      <c r="V885" s="228"/>
      <c r="AA885" s="228"/>
      <c r="AB885" s="228"/>
      <c r="AC885" s="228"/>
      <c r="AH885" s="228"/>
      <c r="AI885" s="228"/>
      <c r="AJ885" s="228"/>
    </row>
    <row r="886" spans="6:36" ht="13.5" customHeight="1">
      <c r="F886" s="228"/>
      <c r="G886" s="228"/>
      <c r="H886" s="228"/>
      <c r="M886" s="228"/>
      <c r="N886" s="228"/>
      <c r="O886" s="228"/>
      <c r="T886" s="228"/>
      <c r="U886" s="228"/>
      <c r="V886" s="228"/>
      <c r="AA886" s="228"/>
      <c r="AB886" s="228"/>
      <c r="AC886" s="228"/>
      <c r="AH886" s="228"/>
      <c r="AI886" s="228"/>
      <c r="AJ886" s="228"/>
    </row>
    <row r="887" spans="6:36" ht="13.5" customHeight="1">
      <c r="F887" s="228"/>
      <c r="G887" s="228"/>
      <c r="H887" s="228"/>
      <c r="M887" s="228"/>
      <c r="N887" s="228"/>
      <c r="O887" s="228"/>
      <c r="T887" s="228"/>
      <c r="U887" s="228"/>
      <c r="V887" s="228"/>
      <c r="AA887" s="228"/>
      <c r="AB887" s="228"/>
      <c r="AC887" s="228"/>
      <c r="AH887" s="228"/>
      <c r="AI887" s="228"/>
      <c r="AJ887" s="228"/>
    </row>
    <row r="888" spans="6:36" ht="13.5" customHeight="1">
      <c r="F888" s="228"/>
      <c r="G888" s="228"/>
      <c r="H888" s="228"/>
      <c r="M888" s="228"/>
      <c r="N888" s="228"/>
      <c r="O888" s="228"/>
      <c r="T888" s="228"/>
      <c r="U888" s="228"/>
      <c r="V888" s="228"/>
      <c r="AA888" s="228"/>
      <c r="AB888" s="228"/>
      <c r="AC888" s="228"/>
      <c r="AH888" s="228"/>
      <c r="AI888" s="228"/>
      <c r="AJ888" s="228"/>
    </row>
    <row r="889" spans="6:36" ht="13.5" customHeight="1">
      <c r="F889" s="228"/>
      <c r="G889" s="228"/>
      <c r="H889" s="228"/>
      <c r="M889" s="228"/>
      <c r="N889" s="228"/>
      <c r="O889" s="228"/>
      <c r="T889" s="228"/>
      <c r="U889" s="228"/>
      <c r="V889" s="228"/>
      <c r="AA889" s="228"/>
      <c r="AB889" s="228"/>
      <c r="AC889" s="228"/>
      <c r="AH889" s="228"/>
      <c r="AI889" s="228"/>
      <c r="AJ889" s="228"/>
    </row>
    <row r="890" spans="6:36" ht="13.5" customHeight="1">
      <c r="F890" s="228"/>
      <c r="G890" s="228"/>
      <c r="H890" s="228"/>
      <c r="M890" s="228"/>
      <c r="N890" s="228"/>
      <c r="O890" s="228"/>
      <c r="T890" s="228"/>
      <c r="U890" s="228"/>
      <c r="V890" s="228"/>
      <c r="AA890" s="228"/>
      <c r="AB890" s="228"/>
      <c r="AC890" s="228"/>
      <c r="AH890" s="228"/>
      <c r="AI890" s="228"/>
      <c r="AJ890" s="228"/>
    </row>
    <row r="891" spans="6:36" ht="13.5" customHeight="1">
      <c r="F891" s="228"/>
      <c r="G891" s="228"/>
      <c r="H891" s="228"/>
      <c r="M891" s="228"/>
      <c r="N891" s="228"/>
      <c r="O891" s="228"/>
      <c r="T891" s="228"/>
      <c r="U891" s="228"/>
      <c r="V891" s="228"/>
      <c r="AA891" s="228"/>
      <c r="AB891" s="228"/>
      <c r="AC891" s="228"/>
      <c r="AH891" s="228"/>
      <c r="AI891" s="228"/>
      <c r="AJ891" s="228"/>
    </row>
    <row r="892" spans="6:36" ht="13.5" customHeight="1">
      <c r="F892" s="228"/>
      <c r="G892" s="228"/>
      <c r="H892" s="228"/>
      <c r="M892" s="228"/>
      <c r="N892" s="228"/>
      <c r="O892" s="228"/>
      <c r="T892" s="228"/>
      <c r="U892" s="228"/>
      <c r="V892" s="228"/>
      <c r="AA892" s="228"/>
      <c r="AB892" s="228"/>
      <c r="AC892" s="228"/>
      <c r="AH892" s="228"/>
      <c r="AI892" s="228"/>
      <c r="AJ892" s="228"/>
    </row>
    <row r="893" spans="6:36" ht="13.5" customHeight="1">
      <c r="F893" s="228"/>
      <c r="G893" s="228"/>
      <c r="H893" s="228"/>
      <c r="M893" s="228"/>
      <c r="N893" s="228"/>
      <c r="O893" s="228"/>
      <c r="T893" s="228"/>
      <c r="U893" s="228"/>
      <c r="V893" s="228"/>
      <c r="AA893" s="228"/>
      <c r="AB893" s="228"/>
      <c r="AC893" s="228"/>
      <c r="AH893" s="228"/>
      <c r="AI893" s="228"/>
      <c r="AJ893" s="228"/>
    </row>
    <row r="894" spans="6:36" ht="13.5" customHeight="1">
      <c r="F894" s="228"/>
      <c r="G894" s="228"/>
      <c r="H894" s="228"/>
      <c r="M894" s="228"/>
      <c r="N894" s="228"/>
      <c r="O894" s="228"/>
      <c r="T894" s="228"/>
      <c r="U894" s="228"/>
      <c r="V894" s="228"/>
      <c r="AA894" s="228"/>
      <c r="AB894" s="228"/>
      <c r="AC894" s="228"/>
      <c r="AH894" s="228"/>
      <c r="AI894" s="228"/>
      <c r="AJ894" s="228"/>
    </row>
    <row r="895" spans="6:36" ht="13.5" customHeight="1">
      <c r="F895" s="228"/>
      <c r="G895" s="228"/>
      <c r="H895" s="228"/>
      <c r="M895" s="228"/>
      <c r="N895" s="228"/>
      <c r="O895" s="228"/>
      <c r="T895" s="228"/>
      <c r="U895" s="228"/>
      <c r="V895" s="228"/>
      <c r="AA895" s="228"/>
      <c r="AB895" s="228"/>
      <c r="AC895" s="228"/>
      <c r="AH895" s="228"/>
      <c r="AI895" s="228"/>
      <c r="AJ895" s="228"/>
    </row>
    <row r="896" spans="6:36" ht="13.5" customHeight="1">
      <c r="F896" s="228"/>
      <c r="G896" s="228"/>
      <c r="H896" s="228"/>
      <c r="M896" s="228"/>
      <c r="N896" s="228"/>
      <c r="O896" s="228"/>
      <c r="T896" s="228"/>
      <c r="U896" s="228"/>
      <c r="V896" s="228"/>
      <c r="AA896" s="228"/>
      <c r="AB896" s="228"/>
      <c r="AC896" s="228"/>
      <c r="AH896" s="228"/>
      <c r="AI896" s="228"/>
      <c r="AJ896" s="228"/>
    </row>
    <row r="897" spans="6:36" ht="13.5" customHeight="1">
      <c r="F897" s="228"/>
      <c r="G897" s="228"/>
      <c r="H897" s="228"/>
      <c r="M897" s="228"/>
      <c r="N897" s="228"/>
      <c r="O897" s="228"/>
      <c r="T897" s="228"/>
      <c r="U897" s="228"/>
      <c r="V897" s="228"/>
      <c r="AA897" s="228"/>
      <c r="AB897" s="228"/>
      <c r="AC897" s="228"/>
      <c r="AH897" s="228"/>
      <c r="AI897" s="228"/>
      <c r="AJ897" s="228"/>
    </row>
    <row r="898" spans="6:36" ht="13.5" customHeight="1">
      <c r="F898" s="228"/>
      <c r="G898" s="228"/>
      <c r="H898" s="228"/>
      <c r="M898" s="228"/>
      <c r="N898" s="228"/>
      <c r="O898" s="228"/>
      <c r="T898" s="228"/>
      <c r="U898" s="228"/>
      <c r="V898" s="228"/>
      <c r="AA898" s="228"/>
      <c r="AB898" s="228"/>
      <c r="AC898" s="228"/>
      <c r="AH898" s="228"/>
      <c r="AI898" s="228"/>
      <c r="AJ898" s="228"/>
    </row>
    <row r="899" spans="6:36" ht="13.5" customHeight="1">
      <c r="F899" s="228"/>
      <c r="G899" s="228"/>
      <c r="H899" s="228"/>
      <c r="M899" s="228"/>
      <c r="N899" s="228"/>
      <c r="O899" s="228"/>
      <c r="T899" s="228"/>
      <c r="U899" s="228"/>
      <c r="V899" s="228"/>
      <c r="AA899" s="228"/>
      <c r="AB899" s="228"/>
      <c r="AC899" s="228"/>
      <c r="AH899" s="228"/>
      <c r="AI899" s="228"/>
      <c r="AJ899" s="228"/>
    </row>
    <row r="900" spans="6:36" ht="13.5" customHeight="1">
      <c r="F900" s="228"/>
      <c r="G900" s="228"/>
      <c r="H900" s="228"/>
      <c r="M900" s="228"/>
      <c r="N900" s="228"/>
      <c r="O900" s="228"/>
      <c r="T900" s="228"/>
      <c r="U900" s="228"/>
      <c r="V900" s="228"/>
      <c r="AA900" s="228"/>
      <c r="AB900" s="228"/>
      <c r="AC900" s="228"/>
      <c r="AH900" s="228"/>
      <c r="AI900" s="228"/>
      <c r="AJ900" s="228"/>
    </row>
    <row r="901" spans="6:36" ht="13.5" customHeight="1">
      <c r="F901" s="228"/>
      <c r="G901" s="228"/>
      <c r="H901" s="228"/>
      <c r="M901" s="228"/>
      <c r="N901" s="228"/>
      <c r="O901" s="228"/>
      <c r="T901" s="228"/>
      <c r="U901" s="228"/>
      <c r="V901" s="228"/>
      <c r="AA901" s="228"/>
      <c r="AB901" s="228"/>
      <c r="AC901" s="228"/>
      <c r="AH901" s="228"/>
      <c r="AI901" s="228"/>
      <c r="AJ901" s="228"/>
    </row>
    <row r="902" spans="6:36" ht="13.5" customHeight="1">
      <c r="F902" s="228"/>
      <c r="G902" s="228"/>
      <c r="H902" s="228"/>
      <c r="M902" s="228"/>
      <c r="N902" s="228"/>
      <c r="O902" s="228"/>
      <c r="T902" s="228"/>
      <c r="U902" s="228"/>
      <c r="V902" s="228"/>
      <c r="AA902" s="228"/>
      <c r="AB902" s="228"/>
      <c r="AC902" s="228"/>
      <c r="AH902" s="228"/>
      <c r="AI902" s="228"/>
      <c r="AJ902" s="228"/>
    </row>
    <row r="903" spans="6:36" ht="13.5" customHeight="1">
      <c r="F903" s="228"/>
      <c r="G903" s="228"/>
      <c r="H903" s="228"/>
      <c r="M903" s="228"/>
      <c r="N903" s="228"/>
      <c r="O903" s="228"/>
      <c r="T903" s="228"/>
      <c r="U903" s="228"/>
      <c r="V903" s="228"/>
      <c r="AA903" s="228"/>
      <c r="AB903" s="228"/>
      <c r="AC903" s="228"/>
      <c r="AH903" s="228"/>
      <c r="AI903" s="228"/>
      <c r="AJ903" s="228"/>
    </row>
    <row r="904" spans="6:36" ht="13.5" customHeight="1">
      <c r="F904" s="228"/>
      <c r="G904" s="228"/>
      <c r="H904" s="228"/>
      <c r="M904" s="228"/>
      <c r="N904" s="228"/>
      <c r="O904" s="228"/>
      <c r="T904" s="228"/>
      <c r="U904" s="228"/>
      <c r="V904" s="228"/>
      <c r="AA904" s="228"/>
      <c r="AB904" s="228"/>
      <c r="AC904" s="228"/>
      <c r="AH904" s="228"/>
      <c r="AI904" s="228"/>
      <c r="AJ904" s="228"/>
    </row>
    <row r="905" spans="6:36" ht="13.5" customHeight="1">
      <c r="F905" s="228"/>
      <c r="G905" s="228"/>
      <c r="H905" s="228"/>
      <c r="M905" s="228"/>
      <c r="N905" s="228"/>
      <c r="O905" s="228"/>
      <c r="T905" s="228"/>
      <c r="U905" s="228"/>
      <c r="V905" s="228"/>
      <c r="AA905" s="228"/>
      <c r="AB905" s="228"/>
      <c r="AC905" s="228"/>
      <c r="AH905" s="228"/>
      <c r="AI905" s="228"/>
      <c r="AJ905" s="228"/>
    </row>
    <row r="906" spans="6:36" ht="13.5" customHeight="1">
      <c r="F906" s="228"/>
      <c r="G906" s="228"/>
      <c r="H906" s="228"/>
      <c r="M906" s="228"/>
      <c r="N906" s="228"/>
      <c r="O906" s="228"/>
      <c r="T906" s="228"/>
      <c r="U906" s="228"/>
      <c r="V906" s="228"/>
      <c r="AA906" s="228"/>
      <c r="AB906" s="228"/>
      <c r="AC906" s="228"/>
      <c r="AH906" s="228"/>
      <c r="AI906" s="228"/>
      <c r="AJ906" s="228"/>
    </row>
    <row r="907" spans="6:36" ht="13.5" customHeight="1">
      <c r="F907" s="228"/>
      <c r="G907" s="228"/>
      <c r="H907" s="228"/>
      <c r="M907" s="228"/>
      <c r="N907" s="228"/>
      <c r="O907" s="228"/>
      <c r="T907" s="228"/>
      <c r="U907" s="228"/>
      <c r="V907" s="228"/>
      <c r="AA907" s="228"/>
      <c r="AB907" s="228"/>
      <c r="AC907" s="228"/>
      <c r="AH907" s="228"/>
      <c r="AI907" s="228"/>
      <c r="AJ907" s="228"/>
    </row>
    <row r="908" spans="6:36" ht="13.5" customHeight="1">
      <c r="F908" s="228"/>
      <c r="G908" s="228"/>
      <c r="H908" s="228"/>
      <c r="M908" s="228"/>
      <c r="N908" s="228"/>
      <c r="O908" s="228"/>
      <c r="T908" s="228"/>
      <c r="U908" s="228"/>
      <c r="V908" s="228"/>
      <c r="AA908" s="228"/>
      <c r="AB908" s="228"/>
      <c r="AC908" s="228"/>
      <c r="AH908" s="228"/>
      <c r="AI908" s="228"/>
      <c r="AJ908" s="228"/>
    </row>
    <row r="909" spans="6:36" ht="13.5" customHeight="1">
      <c r="F909" s="228"/>
      <c r="G909" s="228"/>
      <c r="H909" s="228"/>
      <c r="M909" s="228"/>
      <c r="N909" s="228"/>
      <c r="O909" s="228"/>
      <c r="T909" s="228"/>
      <c r="U909" s="228"/>
      <c r="V909" s="228"/>
      <c r="AA909" s="228"/>
      <c r="AB909" s="228"/>
      <c r="AC909" s="228"/>
      <c r="AH909" s="228"/>
      <c r="AI909" s="228"/>
      <c r="AJ909" s="228"/>
    </row>
    <row r="910" spans="6:36" ht="13.5" customHeight="1">
      <c r="F910" s="228"/>
      <c r="G910" s="228"/>
      <c r="H910" s="228"/>
      <c r="M910" s="228"/>
      <c r="N910" s="228"/>
      <c r="O910" s="228"/>
      <c r="T910" s="228"/>
      <c r="U910" s="228"/>
      <c r="V910" s="228"/>
      <c r="AA910" s="228"/>
      <c r="AB910" s="228"/>
      <c r="AC910" s="228"/>
      <c r="AH910" s="228"/>
      <c r="AI910" s="228"/>
      <c r="AJ910" s="228"/>
    </row>
    <row r="911" spans="6:36" ht="13.5" customHeight="1">
      <c r="F911" s="228"/>
      <c r="G911" s="228"/>
      <c r="H911" s="228"/>
      <c r="M911" s="228"/>
      <c r="N911" s="228"/>
      <c r="O911" s="228"/>
      <c r="T911" s="228"/>
      <c r="U911" s="228"/>
      <c r="V911" s="228"/>
      <c r="AA911" s="228"/>
      <c r="AB911" s="228"/>
      <c r="AC911" s="228"/>
      <c r="AH911" s="228"/>
      <c r="AI911" s="228"/>
      <c r="AJ911" s="228"/>
    </row>
    <row r="912" spans="6:36" ht="13.5" customHeight="1">
      <c r="F912" s="228"/>
      <c r="G912" s="228"/>
      <c r="H912" s="228"/>
      <c r="M912" s="228"/>
      <c r="N912" s="228"/>
      <c r="O912" s="228"/>
      <c r="T912" s="228"/>
      <c r="U912" s="228"/>
      <c r="V912" s="228"/>
      <c r="AA912" s="228"/>
      <c r="AB912" s="228"/>
      <c r="AC912" s="228"/>
      <c r="AH912" s="228"/>
      <c r="AI912" s="228"/>
      <c r="AJ912" s="228"/>
    </row>
    <row r="913" spans="6:36" ht="13.5" customHeight="1">
      <c r="F913" s="228"/>
      <c r="G913" s="228"/>
      <c r="H913" s="228"/>
      <c r="M913" s="228"/>
      <c r="N913" s="228"/>
      <c r="O913" s="228"/>
      <c r="T913" s="228"/>
      <c r="U913" s="228"/>
      <c r="V913" s="228"/>
      <c r="AA913" s="228"/>
      <c r="AB913" s="228"/>
      <c r="AC913" s="228"/>
      <c r="AH913" s="228"/>
      <c r="AI913" s="228"/>
      <c r="AJ913" s="228"/>
    </row>
    <row r="914" spans="6:36" ht="13.5" customHeight="1">
      <c r="F914" s="228"/>
      <c r="G914" s="228"/>
      <c r="H914" s="228"/>
      <c r="M914" s="228"/>
      <c r="N914" s="228"/>
      <c r="O914" s="228"/>
      <c r="T914" s="228"/>
      <c r="U914" s="228"/>
      <c r="V914" s="228"/>
      <c r="AA914" s="228"/>
      <c r="AB914" s="228"/>
      <c r="AC914" s="228"/>
      <c r="AH914" s="228"/>
      <c r="AI914" s="228"/>
      <c r="AJ914" s="228"/>
    </row>
    <row r="915" spans="6:36" ht="13.5" customHeight="1">
      <c r="F915" s="228"/>
      <c r="G915" s="228"/>
      <c r="H915" s="228"/>
      <c r="M915" s="228"/>
      <c r="N915" s="228"/>
      <c r="O915" s="228"/>
      <c r="T915" s="228"/>
      <c r="U915" s="228"/>
      <c r="V915" s="228"/>
      <c r="AA915" s="228"/>
      <c r="AB915" s="228"/>
      <c r="AC915" s="228"/>
      <c r="AH915" s="228"/>
      <c r="AI915" s="228"/>
      <c r="AJ915" s="228"/>
    </row>
    <row r="916" spans="6:36" ht="13.5" customHeight="1">
      <c r="F916" s="228"/>
      <c r="G916" s="228"/>
      <c r="H916" s="228"/>
      <c r="M916" s="228"/>
      <c r="N916" s="228"/>
      <c r="O916" s="228"/>
      <c r="T916" s="228"/>
      <c r="U916" s="228"/>
      <c r="V916" s="228"/>
      <c r="AA916" s="228"/>
      <c r="AB916" s="228"/>
      <c r="AC916" s="228"/>
      <c r="AH916" s="228"/>
      <c r="AI916" s="228"/>
      <c r="AJ916" s="228"/>
    </row>
    <row r="917" spans="6:36" ht="13.5" customHeight="1">
      <c r="F917" s="228"/>
      <c r="G917" s="228"/>
      <c r="H917" s="228"/>
      <c r="M917" s="228"/>
      <c r="N917" s="228"/>
      <c r="O917" s="228"/>
      <c r="T917" s="228"/>
      <c r="U917" s="228"/>
      <c r="V917" s="228"/>
      <c r="AA917" s="228"/>
      <c r="AB917" s="228"/>
      <c r="AC917" s="228"/>
      <c r="AH917" s="228"/>
      <c r="AI917" s="228"/>
      <c r="AJ917" s="228"/>
    </row>
    <row r="918" spans="6:36" ht="13.5" customHeight="1">
      <c r="F918" s="228"/>
      <c r="G918" s="228"/>
      <c r="H918" s="228"/>
      <c r="M918" s="228"/>
      <c r="N918" s="228"/>
      <c r="O918" s="228"/>
      <c r="T918" s="228"/>
      <c r="U918" s="228"/>
      <c r="V918" s="228"/>
      <c r="AA918" s="228"/>
      <c r="AB918" s="228"/>
      <c r="AC918" s="228"/>
      <c r="AH918" s="228"/>
      <c r="AI918" s="228"/>
      <c r="AJ918" s="228"/>
    </row>
    <row r="919" spans="6:36" ht="13.5" customHeight="1">
      <c r="F919" s="228"/>
      <c r="G919" s="228"/>
      <c r="H919" s="228"/>
      <c r="M919" s="228"/>
      <c r="N919" s="228"/>
      <c r="O919" s="228"/>
      <c r="T919" s="228"/>
      <c r="U919" s="228"/>
      <c r="V919" s="228"/>
      <c r="AA919" s="228"/>
      <c r="AB919" s="228"/>
      <c r="AC919" s="228"/>
      <c r="AH919" s="228"/>
      <c r="AI919" s="228"/>
      <c r="AJ919" s="228"/>
    </row>
    <row r="920" spans="6:36" ht="13.5" customHeight="1">
      <c r="F920" s="228"/>
      <c r="G920" s="228"/>
      <c r="H920" s="228"/>
      <c r="M920" s="228"/>
      <c r="N920" s="228"/>
      <c r="O920" s="228"/>
      <c r="T920" s="228"/>
      <c r="U920" s="228"/>
      <c r="V920" s="228"/>
      <c r="AA920" s="228"/>
      <c r="AB920" s="228"/>
      <c r="AC920" s="228"/>
      <c r="AH920" s="228"/>
      <c r="AI920" s="228"/>
      <c r="AJ920" s="228"/>
    </row>
    <row r="921" spans="6:36" ht="13.5" customHeight="1">
      <c r="F921" s="228"/>
      <c r="G921" s="228"/>
      <c r="H921" s="228"/>
      <c r="M921" s="228"/>
      <c r="N921" s="228"/>
      <c r="O921" s="228"/>
      <c r="T921" s="228"/>
      <c r="U921" s="228"/>
      <c r="V921" s="228"/>
      <c r="AA921" s="228"/>
      <c r="AB921" s="228"/>
      <c r="AC921" s="228"/>
      <c r="AH921" s="228"/>
      <c r="AI921" s="228"/>
      <c r="AJ921" s="228"/>
    </row>
    <row r="922" spans="6:36" ht="13.5" customHeight="1">
      <c r="F922" s="228"/>
      <c r="G922" s="228"/>
      <c r="H922" s="228"/>
      <c r="M922" s="228"/>
      <c r="N922" s="228"/>
      <c r="O922" s="228"/>
      <c r="T922" s="228"/>
      <c r="U922" s="228"/>
      <c r="V922" s="228"/>
      <c r="AA922" s="228"/>
      <c r="AB922" s="228"/>
      <c r="AC922" s="228"/>
      <c r="AH922" s="228"/>
      <c r="AI922" s="228"/>
      <c r="AJ922" s="228"/>
    </row>
    <row r="923" spans="6:36" ht="13.5" customHeight="1">
      <c r="F923" s="228"/>
      <c r="G923" s="228"/>
      <c r="H923" s="228"/>
      <c r="M923" s="228"/>
      <c r="N923" s="228"/>
      <c r="O923" s="228"/>
      <c r="T923" s="228"/>
      <c r="U923" s="228"/>
      <c r="V923" s="228"/>
      <c r="AA923" s="228"/>
      <c r="AB923" s="228"/>
      <c r="AC923" s="228"/>
      <c r="AH923" s="228"/>
      <c r="AI923" s="228"/>
      <c r="AJ923" s="228"/>
    </row>
    <row r="924" spans="6:36" ht="13.5" customHeight="1">
      <c r="F924" s="228"/>
      <c r="G924" s="228"/>
      <c r="H924" s="228"/>
      <c r="M924" s="228"/>
      <c r="N924" s="228"/>
      <c r="O924" s="228"/>
      <c r="T924" s="228"/>
      <c r="U924" s="228"/>
      <c r="V924" s="228"/>
      <c r="AA924" s="228"/>
      <c r="AB924" s="228"/>
      <c r="AC924" s="228"/>
      <c r="AH924" s="228"/>
      <c r="AI924" s="228"/>
      <c r="AJ924" s="228"/>
    </row>
    <row r="925" spans="6:36" ht="13.5" customHeight="1">
      <c r="F925" s="228"/>
      <c r="G925" s="228"/>
      <c r="H925" s="228"/>
      <c r="M925" s="228"/>
      <c r="N925" s="228"/>
      <c r="O925" s="228"/>
      <c r="T925" s="228"/>
      <c r="U925" s="228"/>
      <c r="V925" s="228"/>
      <c r="AA925" s="228"/>
      <c r="AB925" s="228"/>
      <c r="AC925" s="228"/>
      <c r="AH925" s="228"/>
      <c r="AI925" s="228"/>
      <c r="AJ925" s="228"/>
    </row>
    <row r="926" spans="6:36" ht="13.5" customHeight="1">
      <c r="F926" s="228"/>
      <c r="G926" s="228"/>
      <c r="H926" s="228"/>
      <c r="M926" s="228"/>
      <c r="N926" s="228"/>
      <c r="O926" s="228"/>
      <c r="T926" s="228"/>
      <c r="U926" s="228"/>
      <c r="V926" s="228"/>
      <c r="AA926" s="228"/>
      <c r="AB926" s="228"/>
      <c r="AC926" s="228"/>
      <c r="AH926" s="228"/>
      <c r="AI926" s="228"/>
      <c r="AJ926" s="228"/>
    </row>
    <row r="927" spans="6:36" ht="13.5" customHeight="1">
      <c r="F927" s="228"/>
      <c r="G927" s="228"/>
      <c r="H927" s="228"/>
      <c r="M927" s="228"/>
      <c r="N927" s="228"/>
      <c r="O927" s="228"/>
      <c r="T927" s="228"/>
      <c r="U927" s="228"/>
      <c r="V927" s="228"/>
      <c r="AA927" s="228"/>
      <c r="AB927" s="228"/>
      <c r="AC927" s="228"/>
      <c r="AH927" s="228"/>
      <c r="AI927" s="228"/>
      <c r="AJ927" s="228"/>
    </row>
    <row r="928" spans="6:36" ht="13.5" customHeight="1">
      <c r="F928" s="228"/>
      <c r="G928" s="228"/>
      <c r="H928" s="228"/>
      <c r="M928" s="228"/>
      <c r="N928" s="228"/>
      <c r="O928" s="228"/>
      <c r="T928" s="228"/>
      <c r="U928" s="228"/>
      <c r="V928" s="228"/>
      <c r="AA928" s="228"/>
      <c r="AB928" s="228"/>
      <c r="AC928" s="228"/>
      <c r="AH928" s="228"/>
      <c r="AI928" s="228"/>
      <c r="AJ928" s="228"/>
    </row>
    <row r="929" spans="6:36" ht="13.5" customHeight="1">
      <c r="F929" s="228"/>
      <c r="G929" s="228"/>
      <c r="H929" s="228"/>
      <c r="M929" s="228"/>
      <c r="N929" s="228"/>
      <c r="O929" s="228"/>
      <c r="T929" s="228"/>
      <c r="U929" s="228"/>
      <c r="V929" s="228"/>
      <c r="AA929" s="228"/>
      <c r="AB929" s="228"/>
      <c r="AC929" s="228"/>
      <c r="AH929" s="228"/>
      <c r="AI929" s="228"/>
      <c r="AJ929" s="228"/>
    </row>
    <row r="930" spans="6:36" ht="13.5" customHeight="1">
      <c r="F930" s="228"/>
      <c r="G930" s="228"/>
      <c r="H930" s="228"/>
      <c r="M930" s="228"/>
      <c r="N930" s="228"/>
      <c r="O930" s="228"/>
      <c r="T930" s="228"/>
      <c r="U930" s="228"/>
      <c r="V930" s="228"/>
      <c r="AA930" s="228"/>
      <c r="AB930" s="228"/>
      <c r="AC930" s="228"/>
      <c r="AH930" s="228"/>
      <c r="AI930" s="228"/>
      <c r="AJ930" s="228"/>
    </row>
    <row r="931" spans="6:36" ht="13.5" customHeight="1">
      <c r="F931" s="228"/>
      <c r="G931" s="228"/>
      <c r="H931" s="228"/>
      <c r="M931" s="228"/>
      <c r="N931" s="228"/>
      <c r="O931" s="228"/>
      <c r="T931" s="228"/>
      <c r="U931" s="228"/>
      <c r="V931" s="228"/>
      <c r="AA931" s="228"/>
      <c r="AB931" s="228"/>
      <c r="AC931" s="228"/>
      <c r="AH931" s="228"/>
      <c r="AI931" s="228"/>
      <c r="AJ931" s="228"/>
    </row>
    <row r="932" spans="6:36" ht="13.5" customHeight="1">
      <c r="F932" s="228"/>
      <c r="G932" s="228"/>
      <c r="H932" s="228"/>
      <c r="M932" s="228"/>
      <c r="N932" s="228"/>
      <c r="O932" s="228"/>
      <c r="T932" s="228"/>
      <c r="U932" s="228"/>
      <c r="V932" s="228"/>
      <c r="AA932" s="228"/>
      <c r="AB932" s="228"/>
      <c r="AC932" s="228"/>
      <c r="AH932" s="228"/>
      <c r="AI932" s="228"/>
      <c r="AJ932" s="228"/>
    </row>
    <row r="933" spans="6:36" ht="13.5" customHeight="1">
      <c r="F933" s="228"/>
      <c r="G933" s="228"/>
      <c r="H933" s="228"/>
      <c r="M933" s="228"/>
      <c r="N933" s="228"/>
      <c r="O933" s="228"/>
      <c r="T933" s="228"/>
      <c r="U933" s="228"/>
      <c r="V933" s="228"/>
      <c r="AA933" s="228"/>
      <c r="AB933" s="228"/>
      <c r="AC933" s="228"/>
      <c r="AH933" s="228"/>
      <c r="AI933" s="228"/>
      <c r="AJ933" s="228"/>
    </row>
    <row r="934" spans="6:36" ht="13.5" customHeight="1">
      <c r="F934" s="228"/>
      <c r="G934" s="228"/>
      <c r="H934" s="228"/>
      <c r="M934" s="228"/>
      <c r="N934" s="228"/>
      <c r="O934" s="228"/>
      <c r="T934" s="228"/>
      <c r="U934" s="228"/>
      <c r="V934" s="228"/>
      <c r="AA934" s="228"/>
      <c r="AB934" s="228"/>
      <c r="AC934" s="228"/>
      <c r="AH934" s="228"/>
      <c r="AI934" s="228"/>
      <c r="AJ934" s="228"/>
    </row>
    <row r="935" spans="6:36" ht="13.5" customHeight="1">
      <c r="F935" s="228"/>
      <c r="G935" s="228"/>
      <c r="H935" s="228"/>
      <c r="M935" s="228"/>
      <c r="N935" s="228"/>
      <c r="O935" s="228"/>
      <c r="T935" s="228"/>
      <c r="U935" s="228"/>
      <c r="V935" s="228"/>
      <c r="AA935" s="228"/>
      <c r="AB935" s="228"/>
      <c r="AC935" s="228"/>
      <c r="AH935" s="228"/>
      <c r="AI935" s="228"/>
      <c r="AJ935" s="228"/>
    </row>
    <row r="936" spans="6:36" ht="13.5" customHeight="1">
      <c r="F936" s="228"/>
      <c r="G936" s="228"/>
      <c r="H936" s="228"/>
      <c r="M936" s="228"/>
      <c r="N936" s="228"/>
      <c r="O936" s="228"/>
      <c r="T936" s="228"/>
      <c r="U936" s="228"/>
      <c r="V936" s="228"/>
      <c r="AA936" s="228"/>
      <c r="AB936" s="228"/>
      <c r="AC936" s="228"/>
      <c r="AH936" s="228"/>
      <c r="AI936" s="228"/>
      <c r="AJ936" s="228"/>
    </row>
    <row r="937" spans="6:36" ht="13.5" customHeight="1">
      <c r="F937" s="228"/>
      <c r="G937" s="228"/>
      <c r="H937" s="228"/>
      <c r="M937" s="228"/>
      <c r="N937" s="228"/>
      <c r="O937" s="228"/>
      <c r="T937" s="228"/>
      <c r="U937" s="228"/>
      <c r="V937" s="228"/>
      <c r="AA937" s="228"/>
      <c r="AB937" s="228"/>
      <c r="AC937" s="228"/>
      <c r="AH937" s="228"/>
      <c r="AI937" s="228"/>
      <c r="AJ937" s="228"/>
    </row>
    <row r="938" spans="6:36" ht="13.5" customHeight="1">
      <c r="F938" s="228"/>
      <c r="G938" s="228"/>
      <c r="H938" s="228"/>
      <c r="M938" s="228"/>
      <c r="N938" s="228"/>
      <c r="O938" s="228"/>
      <c r="T938" s="228"/>
      <c r="U938" s="228"/>
      <c r="V938" s="228"/>
      <c r="AA938" s="228"/>
      <c r="AB938" s="228"/>
      <c r="AC938" s="228"/>
      <c r="AH938" s="228"/>
      <c r="AI938" s="228"/>
      <c r="AJ938" s="228"/>
    </row>
    <row r="939" spans="6:36" ht="13.5" customHeight="1">
      <c r="F939" s="228"/>
      <c r="G939" s="228"/>
      <c r="H939" s="228"/>
      <c r="M939" s="228"/>
      <c r="N939" s="228"/>
      <c r="O939" s="228"/>
      <c r="T939" s="228"/>
      <c r="U939" s="228"/>
      <c r="V939" s="228"/>
      <c r="AA939" s="228"/>
      <c r="AB939" s="228"/>
      <c r="AC939" s="228"/>
      <c r="AH939" s="228"/>
      <c r="AI939" s="228"/>
      <c r="AJ939" s="228"/>
    </row>
    <row r="940" spans="6:36" ht="13.5" customHeight="1">
      <c r="F940" s="228"/>
      <c r="G940" s="228"/>
      <c r="H940" s="228"/>
      <c r="M940" s="228"/>
      <c r="N940" s="228"/>
      <c r="O940" s="228"/>
      <c r="T940" s="228"/>
      <c r="U940" s="228"/>
      <c r="V940" s="228"/>
      <c r="AA940" s="228"/>
      <c r="AB940" s="228"/>
      <c r="AC940" s="228"/>
      <c r="AH940" s="228"/>
      <c r="AI940" s="228"/>
      <c r="AJ940" s="228"/>
    </row>
    <row r="941" spans="6:36" ht="13.5" customHeight="1">
      <c r="F941" s="228"/>
      <c r="G941" s="228"/>
      <c r="H941" s="228"/>
      <c r="M941" s="228"/>
      <c r="N941" s="228"/>
      <c r="O941" s="228"/>
      <c r="T941" s="228"/>
      <c r="U941" s="228"/>
      <c r="V941" s="228"/>
      <c r="AA941" s="228"/>
      <c r="AB941" s="228"/>
      <c r="AC941" s="228"/>
      <c r="AH941" s="228"/>
      <c r="AI941" s="228"/>
      <c r="AJ941" s="228"/>
    </row>
    <row r="942" spans="6:36" ht="13.5" customHeight="1">
      <c r="F942" s="228"/>
      <c r="G942" s="228"/>
      <c r="H942" s="228"/>
      <c r="M942" s="228"/>
      <c r="N942" s="228"/>
      <c r="O942" s="228"/>
      <c r="T942" s="228"/>
      <c r="U942" s="228"/>
      <c r="V942" s="228"/>
      <c r="AA942" s="228"/>
      <c r="AB942" s="228"/>
      <c r="AC942" s="228"/>
      <c r="AH942" s="228"/>
      <c r="AI942" s="228"/>
      <c r="AJ942" s="228"/>
    </row>
    <row r="943" spans="6:36" ht="13.5" customHeight="1">
      <c r="F943" s="228"/>
      <c r="G943" s="228"/>
      <c r="H943" s="228"/>
      <c r="M943" s="228"/>
      <c r="N943" s="228"/>
      <c r="O943" s="228"/>
      <c r="T943" s="228"/>
      <c r="U943" s="228"/>
      <c r="V943" s="228"/>
      <c r="AA943" s="228"/>
      <c r="AB943" s="228"/>
      <c r="AC943" s="228"/>
      <c r="AH943" s="228"/>
      <c r="AI943" s="228"/>
      <c r="AJ943" s="228"/>
    </row>
    <row r="944" spans="6:36" ht="13.5" customHeight="1">
      <c r="F944" s="228"/>
      <c r="G944" s="228"/>
      <c r="H944" s="228"/>
      <c r="M944" s="228"/>
      <c r="N944" s="228"/>
      <c r="O944" s="228"/>
      <c r="T944" s="228"/>
      <c r="U944" s="228"/>
      <c r="V944" s="228"/>
      <c r="AA944" s="228"/>
      <c r="AB944" s="228"/>
      <c r="AC944" s="228"/>
      <c r="AH944" s="228"/>
      <c r="AI944" s="228"/>
      <c r="AJ944" s="228"/>
    </row>
    <row r="945" spans="6:36" ht="13.5" customHeight="1">
      <c r="F945" s="228"/>
      <c r="G945" s="228"/>
      <c r="H945" s="228"/>
      <c r="M945" s="228"/>
      <c r="N945" s="228"/>
      <c r="O945" s="228"/>
      <c r="T945" s="228"/>
      <c r="U945" s="228"/>
      <c r="V945" s="228"/>
      <c r="AA945" s="228"/>
      <c r="AB945" s="228"/>
      <c r="AC945" s="228"/>
      <c r="AH945" s="228"/>
      <c r="AI945" s="228"/>
      <c r="AJ945" s="228"/>
    </row>
    <row r="946" spans="6:36" ht="13.5" customHeight="1">
      <c r="F946" s="228"/>
      <c r="G946" s="228"/>
      <c r="H946" s="228"/>
      <c r="M946" s="228"/>
      <c r="N946" s="228"/>
      <c r="O946" s="228"/>
      <c r="T946" s="228"/>
      <c r="U946" s="228"/>
      <c r="V946" s="228"/>
      <c r="AA946" s="228"/>
      <c r="AB946" s="228"/>
      <c r="AC946" s="228"/>
      <c r="AH946" s="228"/>
      <c r="AI946" s="228"/>
      <c r="AJ946" s="228"/>
    </row>
    <row r="947" spans="6:36" ht="13.5" customHeight="1">
      <c r="F947" s="228"/>
      <c r="G947" s="228"/>
      <c r="H947" s="228"/>
      <c r="M947" s="228"/>
      <c r="N947" s="228"/>
      <c r="O947" s="228"/>
      <c r="T947" s="228"/>
      <c r="U947" s="228"/>
      <c r="V947" s="228"/>
      <c r="AA947" s="228"/>
      <c r="AB947" s="228"/>
      <c r="AC947" s="228"/>
      <c r="AH947" s="228"/>
      <c r="AI947" s="228"/>
      <c r="AJ947" s="228"/>
    </row>
    <row r="948" spans="6:36" ht="13.5" customHeight="1">
      <c r="F948" s="228"/>
      <c r="G948" s="228"/>
      <c r="H948" s="228"/>
      <c r="M948" s="228"/>
      <c r="N948" s="228"/>
      <c r="O948" s="228"/>
      <c r="T948" s="228"/>
      <c r="U948" s="228"/>
      <c r="V948" s="228"/>
      <c r="AA948" s="228"/>
      <c r="AB948" s="228"/>
      <c r="AC948" s="228"/>
      <c r="AH948" s="228"/>
      <c r="AI948" s="228"/>
      <c r="AJ948" s="228"/>
    </row>
    <row r="949" spans="6:36" ht="13.5" customHeight="1">
      <c r="F949" s="228"/>
      <c r="G949" s="228"/>
      <c r="H949" s="228"/>
      <c r="M949" s="228"/>
      <c r="N949" s="228"/>
      <c r="O949" s="228"/>
      <c r="T949" s="228"/>
      <c r="U949" s="228"/>
      <c r="V949" s="228"/>
      <c r="AA949" s="228"/>
      <c r="AB949" s="228"/>
      <c r="AC949" s="228"/>
      <c r="AH949" s="228"/>
      <c r="AI949" s="228"/>
      <c r="AJ949" s="228"/>
    </row>
    <row r="950" spans="6:36" ht="13.5" customHeight="1">
      <c r="F950" s="228"/>
      <c r="G950" s="228"/>
      <c r="H950" s="228"/>
      <c r="M950" s="228"/>
      <c r="N950" s="228"/>
      <c r="O950" s="228"/>
      <c r="T950" s="228"/>
      <c r="U950" s="228"/>
      <c r="V950" s="228"/>
      <c r="AA950" s="228"/>
      <c r="AB950" s="228"/>
      <c r="AC950" s="228"/>
      <c r="AH950" s="228"/>
      <c r="AI950" s="228"/>
      <c r="AJ950" s="228"/>
    </row>
    <row r="951" spans="6:36" ht="13.5" customHeight="1">
      <c r="F951" s="228"/>
      <c r="G951" s="228"/>
      <c r="H951" s="228"/>
      <c r="M951" s="228"/>
      <c r="N951" s="228"/>
      <c r="O951" s="228"/>
      <c r="T951" s="228"/>
      <c r="U951" s="228"/>
      <c r="V951" s="228"/>
      <c r="AA951" s="228"/>
      <c r="AB951" s="228"/>
      <c r="AC951" s="228"/>
      <c r="AH951" s="228"/>
      <c r="AI951" s="228"/>
      <c r="AJ951" s="228"/>
    </row>
    <row r="952" spans="6:36" ht="13.5" customHeight="1">
      <c r="F952" s="228"/>
      <c r="G952" s="228"/>
      <c r="H952" s="228"/>
      <c r="M952" s="228"/>
      <c r="N952" s="228"/>
      <c r="O952" s="228"/>
      <c r="T952" s="228"/>
      <c r="U952" s="228"/>
      <c r="V952" s="228"/>
      <c r="AA952" s="228"/>
      <c r="AB952" s="228"/>
      <c r="AC952" s="228"/>
      <c r="AH952" s="228"/>
      <c r="AI952" s="228"/>
      <c r="AJ952" s="228"/>
    </row>
    <row r="953" spans="6:36" ht="13.5" customHeight="1">
      <c r="F953" s="228"/>
      <c r="G953" s="228"/>
      <c r="H953" s="228"/>
      <c r="M953" s="228"/>
      <c r="N953" s="228"/>
      <c r="O953" s="228"/>
      <c r="T953" s="228"/>
      <c r="U953" s="228"/>
      <c r="V953" s="228"/>
      <c r="AA953" s="228"/>
      <c r="AB953" s="228"/>
      <c r="AC953" s="228"/>
      <c r="AH953" s="228"/>
      <c r="AI953" s="228"/>
      <c r="AJ953" s="228"/>
    </row>
    <row r="954" spans="6:36" ht="13.5" customHeight="1">
      <c r="F954" s="228"/>
      <c r="G954" s="228"/>
      <c r="H954" s="228"/>
      <c r="M954" s="228"/>
      <c r="N954" s="228"/>
      <c r="O954" s="228"/>
      <c r="T954" s="228"/>
      <c r="U954" s="228"/>
      <c r="V954" s="228"/>
      <c r="AA954" s="228"/>
      <c r="AB954" s="228"/>
      <c r="AC954" s="228"/>
      <c r="AH954" s="228"/>
      <c r="AI954" s="228"/>
      <c r="AJ954" s="228"/>
    </row>
    <row r="955" spans="6:36" ht="13.5" customHeight="1">
      <c r="F955" s="228"/>
      <c r="G955" s="228"/>
      <c r="H955" s="228"/>
      <c r="M955" s="228"/>
      <c r="N955" s="228"/>
      <c r="O955" s="228"/>
      <c r="T955" s="228"/>
      <c r="U955" s="228"/>
      <c r="V955" s="228"/>
      <c r="AA955" s="228"/>
      <c r="AB955" s="228"/>
      <c r="AC955" s="228"/>
      <c r="AH955" s="228"/>
      <c r="AI955" s="228"/>
      <c r="AJ955" s="228"/>
    </row>
    <row r="956" spans="6:36" ht="13.5" customHeight="1">
      <c r="F956" s="228"/>
      <c r="G956" s="228"/>
      <c r="H956" s="228"/>
      <c r="M956" s="228"/>
      <c r="N956" s="228"/>
      <c r="O956" s="228"/>
      <c r="T956" s="228"/>
      <c r="U956" s="228"/>
      <c r="V956" s="228"/>
      <c r="AA956" s="228"/>
      <c r="AB956" s="228"/>
      <c r="AC956" s="228"/>
      <c r="AH956" s="228"/>
      <c r="AI956" s="228"/>
      <c r="AJ956" s="228"/>
    </row>
    <row r="957" spans="6:36" ht="13.5" customHeight="1">
      <c r="F957" s="228"/>
      <c r="G957" s="228"/>
      <c r="H957" s="228"/>
      <c r="M957" s="228"/>
      <c r="N957" s="228"/>
      <c r="O957" s="228"/>
      <c r="T957" s="228"/>
      <c r="U957" s="228"/>
      <c r="V957" s="228"/>
      <c r="AA957" s="228"/>
      <c r="AB957" s="228"/>
      <c r="AC957" s="228"/>
      <c r="AH957" s="228"/>
      <c r="AI957" s="228"/>
      <c r="AJ957" s="228"/>
    </row>
    <row r="958" spans="6:36" ht="13.5" customHeight="1">
      <c r="F958" s="228"/>
      <c r="G958" s="228"/>
      <c r="H958" s="228"/>
      <c r="M958" s="228"/>
      <c r="N958" s="228"/>
      <c r="O958" s="228"/>
      <c r="T958" s="228"/>
      <c r="U958" s="228"/>
      <c r="V958" s="228"/>
      <c r="AA958" s="228"/>
      <c r="AB958" s="228"/>
      <c r="AC958" s="228"/>
      <c r="AH958" s="228"/>
      <c r="AI958" s="228"/>
      <c r="AJ958" s="228"/>
    </row>
    <row r="959" spans="6:36" ht="13.5" customHeight="1">
      <c r="F959" s="228"/>
      <c r="G959" s="228"/>
      <c r="H959" s="228"/>
      <c r="M959" s="228"/>
      <c r="N959" s="228"/>
      <c r="O959" s="228"/>
      <c r="T959" s="228"/>
      <c r="U959" s="228"/>
      <c r="V959" s="228"/>
      <c r="AA959" s="228"/>
      <c r="AB959" s="228"/>
      <c r="AC959" s="228"/>
      <c r="AH959" s="228"/>
      <c r="AI959" s="228"/>
      <c r="AJ959" s="228"/>
    </row>
    <row r="960" spans="6:36" ht="13.5" customHeight="1">
      <c r="F960" s="228"/>
      <c r="G960" s="228"/>
      <c r="H960" s="228"/>
      <c r="M960" s="228"/>
      <c r="N960" s="228"/>
      <c r="O960" s="228"/>
      <c r="T960" s="228"/>
      <c r="U960" s="228"/>
      <c r="V960" s="228"/>
      <c r="AA960" s="228"/>
      <c r="AB960" s="228"/>
      <c r="AC960" s="228"/>
      <c r="AH960" s="228"/>
      <c r="AI960" s="228"/>
      <c r="AJ960" s="228"/>
    </row>
    <row r="961" spans="6:36" ht="13.5" customHeight="1">
      <c r="F961" s="228"/>
      <c r="G961" s="228"/>
      <c r="H961" s="228"/>
      <c r="M961" s="228"/>
      <c r="N961" s="228"/>
      <c r="O961" s="228"/>
      <c r="T961" s="228"/>
      <c r="U961" s="228"/>
      <c r="V961" s="228"/>
      <c r="AA961" s="228"/>
      <c r="AB961" s="228"/>
      <c r="AC961" s="228"/>
      <c r="AH961" s="228"/>
      <c r="AI961" s="228"/>
      <c r="AJ961" s="228"/>
    </row>
    <row r="962" spans="6:36" ht="13.5" customHeight="1">
      <c r="F962" s="228"/>
      <c r="G962" s="228"/>
      <c r="H962" s="228"/>
      <c r="M962" s="228"/>
      <c r="N962" s="228"/>
      <c r="O962" s="228"/>
      <c r="T962" s="228"/>
      <c r="U962" s="228"/>
      <c r="V962" s="228"/>
      <c r="AA962" s="228"/>
      <c r="AB962" s="228"/>
      <c r="AC962" s="228"/>
      <c r="AH962" s="228"/>
      <c r="AI962" s="228"/>
      <c r="AJ962" s="228"/>
    </row>
    <row r="963" spans="6:36" ht="13.5" customHeight="1">
      <c r="F963" s="228"/>
      <c r="G963" s="228"/>
      <c r="H963" s="228"/>
      <c r="M963" s="228"/>
      <c r="N963" s="228"/>
      <c r="O963" s="228"/>
      <c r="T963" s="228"/>
      <c r="U963" s="228"/>
      <c r="V963" s="228"/>
      <c r="AA963" s="228"/>
      <c r="AB963" s="228"/>
      <c r="AC963" s="228"/>
      <c r="AH963" s="228"/>
      <c r="AI963" s="228"/>
      <c r="AJ963" s="228"/>
    </row>
    <row r="964" spans="6:36" ht="13.5" customHeight="1">
      <c r="F964" s="228"/>
      <c r="G964" s="228"/>
      <c r="H964" s="228"/>
      <c r="M964" s="228"/>
      <c r="N964" s="228"/>
      <c r="O964" s="228"/>
      <c r="T964" s="228"/>
      <c r="U964" s="228"/>
      <c r="V964" s="228"/>
      <c r="AA964" s="228"/>
      <c r="AB964" s="228"/>
      <c r="AC964" s="228"/>
      <c r="AH964" s="228"/>
      <c r="AI964" s="228"/>
      <c r="AJ964" s="228"/>
    </row>
    <row r="965" spans="6:36" ht="13.5" customHeight="1">
      <c r="F965" s="228"/>
      <c r="G965" s="228"/>
      <c r="H965" s="228"/>
      <c r="M965" s="228"/>
      <c r="N965" s="228"/>
      <c r="O965" s="228"/>
      <c r="T965" s="228"/>
      <c r="U965" s="228"/>
      <c r="V965" s="228"/>
      <c r="AA965" s="228"/>
      <c r="AB965" s="228"/>
      <c r="AC965" s="228"/>
      <c r="AH965" s="228"/>
      <c r="AI965" s="228"/>
      <c r="AJ965" s="228"/>
    </row>
    <row r="966" spans="6:36" ht="13.5" customHeight="1">
      <c r="F966" s="228"/>
      <c r="G966" s="228"/>
      <c r="H966" s="228"/>
      <c r="M966" s="228"/>
      <c r="N966" s="228"/>
      <c r="O966" s="228"/>
      <c r="T966" s="228"/>
      <c r="U966" s="228"/>
      <c r="V966" s="228"/>
      <c r="AA966" s="228"/>
      <c r="AB966" s="228"/>
      <c r="AC966" s="228"/>
      <c r="AH966" s="228"/>
      <c r="AI966" s="228"/>
      <c r="AJ966" s="228"/>
    </row>
    <row r="967" spans="6:36" ht="13.5" customHeight="1">
      <c r="F967" s="228"/>
      <c r="G967" s="228"/>
      <c r="H967" s="228"/>
      <c r="M967" s="228"/>
      <c r="N967" s="228"/>
      <c r="O967" s="228"/>
      <c r="T967" s="228"/>
      <c r="U967" s="228"/>
      <c r="V967" s="228"/>
      <c r="AA967" s="228"/>
      <c r="AB967" s="228"/>
      <c r="AC967" s="228"/>
      <c r="AH967" s="228"/>
      <c r="AI967" s="228"/>
      <c r="AJ967" s="228"/>
    </row>
    <row r="968" spans="6:36" ht="13.5" customHeight="1">
      <c r="F968" s="228"/>
      <c r="G968" s="228"/>
      <c r="H968" s="228"/>
      <c r="M968" s="228"/>
      <c r="N968" s="228"/>
      <c r="O968" s="228"/>
      <c r="T968" s="228"/>
      <c r="U968" s="228"/>
      <c r="V968" s="228"/>
      <c r="AA968" s="228"/>
      <c r="AB968" s="228"/>
      <c r="AC968" s="228"/>
      <c r="AH968" s="228"/>
      <c r="AI968" s="228"/>
      <c r="AJ968" s="228"/>
    </row>
    <row r="969" spans="6:36" ht="13.5" customHeight="1">
      <c r="F969" s="228"/>
      <c r="G969" s="228"/>
      <c r="H969" s="228"/>
      <c r="M969" s="228"/>
      <c r="N969" s="228"/>
      <c r="O969" s="228"/>
      <c r="T969" s="228"/>
      <c r="U969" s="228"/>
      <c r="V969" s="228"/>
      <c r="AA969" s="228"/>
      <c r="AB969" s="228"/>
      <c r="AC969" s="228"/>
      <c r="AH969" s="228"/>
      <c r="AI969" s="228"/>
      <c r="AJ969" s="228"/>
    </row>
    <row r="970" spans="6:36" ht="13.5" customHeight="1">
      <c r="F970" s="228"/>
      <c r="G970" s="228"/>
      <c r="H970" s="228"/>
      <c r="M970" s="228"/>
      <c r="N970" s="228"/>
      <c r="O970" s="228"/>
      <c r="T970" s="228"/>
      <c r="U970" s="228"/>
      <c r="V970" s="228"/>
      <c r="AA970" s="228"/>
      <c r="AB970" s="228"/>
      <c r="AC970" s="228"/>
      <c r="AH970" s="228"/>
      <c r="AI970" s="228"/>
      <c r="AJ970" s="228"/>
    </row>
    <row r="971" spans="6:36" ht="13.5" customHeight="1">
      <c r="F971" s="228"/>
      <c r="G971" s="228"/>
      <c r="H971" s="228"/>
      <c r="M971" s="228"/>
      <c r="N971" s="228"/>
      <c r="O971" s="228"/>
      <c r="T971" s="228"/>
      <c r="U971" s="228"/>
      <c r="V971" s="228"/>
      <c r="AA971" s="228"/>
      <c r="AB971" s="228"/>
      <c r="AC971" s="228"/>
      <c r="AH971" s="228"/>
      <c r="AI971" s="228"/>
      <c r="AJ971" s="228"/>
    </row>
    <row r="972" spans="6:36" ht="13.5" customHeight="1">
      <c r="F972" s="228"/>
      <c r="G972" s="228"/>
      <c r="H972" s="228"/>
      <c r="M972" s="228"/>
      <c r="N972" s="228"/>
      <c r="O972" s="228"/>
      <c r="T972" s="228"/>
      <c r="U972" s="228"/>
      <c r="V972" s="228"/>
      <c r="AA972" s="228"/>
      <c r="AB972" s="228"/>
      <c r="AC972" s="228"/>
      <c r="AH972" s="228"/>
      <c r="AI972" s="228"/>
      <c r="AJ972" s="228"/>
    </row>
    <row r="973" spans="6:36" ht="13.5" customHeight="1">
      <c r="F973" s="228"/>
      <c r="G973" s="228"/>
      <c r="H973" s="228"/>
      <c r="M973" s="228"/>
      <c r="N973" s="228"/>
      <c r="O973" s="228"/>
      <c r="T973" s="228"/>
      <c r="U973" s="228"/>
      <c r="V973" s="228"/>
      <c r="AA973" s="228"/>
      <c r="AB973" s="228"/>
      <c r="AC973" s="228"/>
      <c r="AH973" s="228"/>
      <c r="AI973" s="228"/>
      <c r="AJ973" s="228"/>
    </row>
    <row r="974" spans="6:36" ht="13.5" customHeight="1">
      <c r="F974" s="228"/>
      <c r="G974" s="228"/>
      <c r="H974" s="228"/>
      <c r="M974" s="228"/>
      <c r="N974" s="228"/>
      <c r="O974" s="228"/>
      <c r="T974" s="228"/>
      <c r="U974" s="228"/>
      <c r="V974" s="228"/>
      <c r="AA974" s="228"/>
      <c r="AB974" s="228"/>
      <c r="AC974" s="228"/>
      <c r="AH974" s="228"/>
      <c r="AI974" s="228"/>
      <c r="AJ974" s="228"/>
    </row>
    <row r="975" spans="6:36" ht="13.5" customHeight="1">
      <c r="F975" s="228"/>
      <c r="G975" s="228"/>
      <c r="H975" s="228"/>
      <c r="M975" s="228"/>
      <c r="N975" s="228"/>
      <c r="O975" s="228"/>
      <c r="T975" s="228"/>
      <c r="U975" s="228"/>
      <c r="V975" s="228"/>
      <c r="AA975" s="228"/>
      <c r="AB975" s="228"/>
      <c r="AC975" s="228"/>
      <c r="AH975" s="228"/>
      <c r="AI975" s="228"/>
      <c r="AJ975" s="228"/>
    </row>
    <row r="976" spans="6:36" ht="13.5" customHeight="1">
      <c r="F976" s="228"/>
      <c r="G976" s="228"/>
      <c r="H976" s="228"/>
      <c r="M976" s="228"/>
      <c r="N976" s="228"/>
      <c r="O976" s="228"/>
      <c r="T976" s="228"/>
      <c r="U976" s="228"/>
      <c r="V976" s="228"/>
      <c r="AA976" s="228"/>
      <c r="AB976" s="228"/>
      <c r="AC976" s="228"/>
      <c r="AH976" s="228"/>
      <c r="AI976" s="228"/>
      <c r="AJ976" s="228"/>
    </row>
    <row r="977" spans="6:36" ht="13.5" customHeight="1">
      <c r="F977" s="228"/>
      <c r="G977" s="228"/>
      <c r="H977" s="228"/>
      <c r="M977" s="228"/>
      <c r="N977" s="228"/>
      <c r="O977" s="228"/>
      <c r="T977" s="228"/>
      <c r="U977" s="228"/>
      <c r="V977" s="228"/>
      <c r="AA977" s="228"/>
      <c r="AB977" s="228"/>
      <c r="AC977" s="228"/>
      <c r="AH977" s="228"/>
      <c r="AI977" s="228"/>
      <c r="AJ977" s="228"/>
    </row>
    <row r="978" spans="6:36" ht="13.5" customHeight="1">
      <c r="F978" s="228"/>
      <c r="G978" s="228"/>
      <c r="H978" s="228"/>
      <c r="M978" s="228"/>
      <c r="N978" s="228"/>
      <c r="O978" s="228"/>
      <c r="T978" s="228"/>
      <c r="U978" s="228"/>
      <c r="V978" s="228"/>
      <c r="AA978" s="228"/>
      <c r="AB978" s="228"/>
      <c r="AC978" s="228"/>
      <c r="AH978" s="228"/>
      <c r="AI978" s="228"/>
      <c r="AJ978" s="228"/>
    </row>
    <row r="979" spans="6:36" ht="13.5" customHeight="1">
      <c r="F979" s="228"/>
      <c r="G979" s="228"/>
      <c r="H979" s="228"/>
      <c r="M979" s="228"/>
      <c r="N979" s="228"/>
      <c r="O979" s="228"/>
      <c r="T979" s="228"/>
      <c r="U979" s="228"/>
      <c r="V979" s="228"/>
      <c r="AA979" s="228"/>
      <c r="AB979" s="228"/>
      <c r="AC979" s="228"/>
      <c r="AH979" s="228"/>
      <c r="AI979" s="228"/>
      <c r="AJ979" s="228"/>
    </row>
    <row r="980" spans="6:36" ht="13.5" customHeight="1">
      <c r="F980" s="228"/>
      <c r="G980" s="228"/>
      <c r="H980" s="228"/>
      <c r="M980" s="228"/>
      <c r="N980" s="228"/>
      <c r="O980" s="228"/>
      <c r="T980" s="228"/>
      <c r="U980" s="228"/>
      <c r="V980" s="228"/>
      <c r="AA980" s="228"/>
      <c r="AB980" s="228"/>
      <c r="AC980" s="228"/>
      <c r="AH980" s="228"/>
      <c r="AI980" s="228"/>
      <c r="AJ980" s="228"/>
    </row>
    <row r="981" spans="6:36" ht="13.5" customHeight="1">
      <c r="F981" s="228"/>
      <c r="G981" s="228"/>
      <c r="H981" s="228"/>
      <c r="M981" s="228"/>
      <c r="N981" s="228"/>
      <c r="O981" s="228"/>
      <c r="T981" s="228"/>
      <c r="U981" s="228"/>
      <c r="V981" s="228"/>
      <c r="AA981" s="228"/>
      <c r="AB981" s="228"/>
      <c r="AC981" s="228"/>
      <c r="AH981" s="228"/>
      <c r="AI981" s="228"/>
      <c r="AJ981" s="228"/>
    </row>
    <row r="982" spans="6:36" ht="13.5" customHeight="1">
      <c r="F982" s="228"/>
      <c r="G982" s="228"/>
      <c r="H982" s="228"/>
      <c r="M982" s="228"/>
      <c r="N982" s="228"/>
      <c r="O982" s="228"/>
      <c r="T982" s="228"/>
      <c r="U982" s="228"/>
      <c r="V982" s="228"/>
      <c r="AA982" s="228"/>
      <c r="AB982" s="228"/>
      <c r="AC982" s="228"/>
      <c r="AH982" s="228"/>
      <c r="AI982" s="228"/>
      <c r="AJ982" s="228"/>
    </row>
    <row r="983" spans="6:36" ht="13.5" customHeight="1">
      <c r="F983" s="228"/>
      <c r="G983" s="228"/>
      <c r="H983" s="228"/>
      <c r="M983" s="228"/>
      <c r="N983" s="228"/>
      <c r="O983" s="228"/>
      <c r="T983" s="228"/>
      <c r="U983" s="228"/>
      <c r="V983" s="228"/>
      <c r="AA983" s="228"/>
      <c r="AB983" s="228"/>
      <c r="AC983" s="228"/>
      <c r="AH983" s="228"/>
      <c r="AI983" s="228"/>
      <c r="AJ983" s="228"/>
    </row>
    <row r="984" spans="6:36" ht="13.5" customHeight="1">
      <c r="F984" s="228"/>
      <c r="G984" s="228"/>
      <c r="H984" s="228"/>
      <c r="M984" s="228"/>
      <c r="N984" s="228"/>
      <c r="O984" s="228"/>
      <c r="T984" s="228"/>
      <c r="U984" s="228"/>
      <c r="V984" s="228"/>
      <c r="AA984" s="228"/>
      <c r="AB984" s="228"/>
      <c r="AC984" s="228"/>
      <c r="AH984" s="228"/>
      <c r="AI984" s="228"/>
      <c r="AJ984" s="228"/>
    </row>
    <row r="985" spans="6:36" ht="13.5" customHeight="1">
      <c r="F985" s="228"/>
      <c r="G985" s="228"/>
      <c r="H985" s="228"/>
      <c r="M985" s="228"/>
      <c r="N985" s="228"/>
      <c r="O985" s="228"/>
      <c r="T985" s="228"/>
      <c r="U985" s="228"/>
      <c r="V985" s="228"/>
      <c r="AA985" s="228"/>
      <c r="AB985" s="228"/>
      <c r="AC985" s="228"/>
      <c r="AH985" s="228"/>
      <c r="AI985" s="228"/>
      <c r="AJ985" s="228"/>
    </row>
    <row r="986" spans="6:36" ht="13.5" customHeight="1">
      <c r="F986" s="228"/>
      <c r="G986" s="228"/>
      <c r="H986" s="228"/>
      <c r="M986" s="228"/>
      <c r="N986" s="228"/>
      <c r="O986" s="228"/>
      <c r="T986" s="228"/>
      <c r="U986" s="228"/>
      <c r="V986" s="228"/>
      <c r="AA986" s="228"/>
      <c r="AB986" s="228"/>
      <c r="AC986" s="228"/>
      <c r="AH986" s="228"/>
      <c r="AI986" s="228"/>
      <c r="AJ986" s="228"/>
    </row>
    <row r="987" spans="6:36" ht="13.5" customHeight="1">
      <c r="F987" s="228"/>
      <c r="G987" s="228"/>
      <c r="H987" s="228"/>
      <c r="M987" s="228"/>
      <c r="N987" s="228"/>
      <c r="O987" s="228"/>
      <c r="T987" s="228"/>
      <c r="U987" s="228"/>
      <c r="V987" s="228"/>
      <c r="AA987" s="228"/>
      <c r="AB987" s="228"/>
      <c r="AC987" s="228"/>
      <c r="AH987" s="228"/>
      <c r="AI987" s="228"/>
      <c r="AJ987" s="228"/>
    </row>
    <row r="988" spans="6:36" ht="13.5" customHeight="1">
      <c r="F988" s="228"/>
      <c r="G988" s="228"/>
      <c r="H988" s="228"/>
      <c r="M988" s="228"/>
      <c r="N988" s="228"/>
      <c r="O988" s="228"/>
      <c r="T988" s="228"/>
      <c r="U988" s="228"/>
      <c r="V988" s="228"/>
      <c r="AA988" s="228"/>
      <c r="AB988" s="228"/>
      <c r="AC988" s="228"/>
      <c r="AH988" s="228"/>
      <c r="AI988" s="228"/>
      <c r="AJ988" s="228"/>
    </row>
    <row r="989" spans="6:36" ht="13.5" customHeight="1">
      <c r="F989" s="228"/>
      <c r="G989" s="228"/>
      <c r="H989" s="228"/>
      <c r="M989" s="228"/>
      <c r="N989" s="228"/>
      <c r="O989" s="228"/>
      <c r="T989" s="228"/>
      <c r="U989" s="228"/>
      <c r="V989" s="228"/>
      <c r="AA989" s="228"/>
      <c r="AB989" s="228"/>
      <c r="AC989" s="228"/>
      <c r="AH989" s="228"/>
      <c r="AI989" s="228"/>
      <c r="AJ989" s="228"/>
    </row>
    <row r="990" spans="6:36" ht="13.5" customHeight="1">
      <c r="F990" s="228"/>
      <c r="G990" s="228"/>
      <c r="H990" s="228"/>
      <c r="M990" s="228"/>
      <c r="N990" s="228"/>
      <c r="O990" s="228"/>
      <c r="T990" s="228"/>
      <c r="U990" s="228"/>
      <c r="V990" s="228"/>
      <c r="AA990" s="228"/>
      <c r="AB990" s="228"/>
      <c r="AC990" s="228"/>
      <c r="AH990" s="228"/>
      <c r="AI990" s="228"/>
      <c r="AJ990" s="228"/>
    </row>
    <row r="991" spans="6:36" ht="13.5" customHeight="1">
      <c r="F991" s="228"/>
      <c r="G991" s="228"/>
      <c r="H991" s="228"/>
      <c r="M991" s="228"/>
      <c r="N991" s="228"/>
      <c r="O991" s="228"/>
      <c r="T991" s="228"/>
      <c r="U991" s="228"/>
      <c r="V991" s="228"/>
      <c r="AA991" s="228"/>
      <c r="AB991" s="228"/>
      <c r="AC991" s="228"/>
      <c r="AH991" s="228"/>
      <c r="AI991" s="228"/>
      <c r="AJ991" s="228"/>
    </row>
    <row r="992" spans="6:36" ht="13.5" customHeight="1">
      <c r="F992" s="228"/>
      <c r="G992" s="228"/>
      <c r="H992" s="228"/>
      <c r="M992" s="228"/>
      <c r="N992" s="228"/>
      <c r="O992" s="228"/>
      <c r="T992" s="228"/>
      <c r="U992" s="228"/>
      <c r="V992" s="228"/>
      <c r="AA992" s="228"/>
      <c r="AB992" s="228"/>
      <c r="AC992" s="228"/>
      <c r="AH992" s="228"/>
      <c r="AI992" s="228"/>
      <c r="AJ992" s="228"/>
    </row>
    <row r="993" spans="6:36" ht="13.5" customHeight="1">
      <c r="F993" s="228"/>
      <c r="G993" s="228"/>
      <c r="H993" s="228"/>
      <c r="M993" s="228"/>
      <c r="N993" s="228"/>
      <c r="O993" s="228"/>
      <c r="T993" s="228"/>
      <c r="U993" s="228"/>
      <c r="V993" s="228"/>
      <c r="AA993" s="228"/>
      <c r="AB993" s="228"/>
      <c r="AC993" s="228"/>
      <c r="AH993" s="228"/>
      <c r="AI993" s="228"/>
      <c r="AJ993" s="228"/>
    </row>
    <row r="994" spans="6:36" ht="13.5" customHeight="1">
      <c r="F994" s="228"/>
      <c r="G994" s="228"/>
      <c r="H994" s="228"/>
      <c r="M994" s="228"/>
      <c r="N994" s="228"/>
      <c r="O994" s="228"/>
      <c r="T994" s="228"/>
      <c r="U994" s="228"/>
      <c r="V994" s="228"/>
      <c r="AA994" s="228"/>
      <c r="AB994" s="228"/>
      <c r="AC994" s="228"/>
      <c r="AH994" s="228"/>
      <c r="AI994" s="228"/>
      <c r="AJ994" s="228"/>
    </row>
    <row r="995" spans="6:36" ht="13.5" customHeight="1">
      <c r="F995" s="228"/>
      <c r="G995" s="228"/>
      <c r="H995" s="228"/>
      <c r="M995" s="228"/>
      <c r="N995" s="228"/>
      <c r="O995" s="228"/>
      <c r="T995" s="228"/>
      <c r="U995" s="228"/>
      <c r="V995" s="228"/>
      <c r="AA995" s="228"/>
      <c r="AB995" s="228"/>
      <c r="AC995" s="228"/>
      <c r="AH995" s="228"/>
      <c r="AI995" s="228"/>
      <c r="AJ995" s="228"/>
    </row>
    <row r="996" spans="6:36" ht="13.5" customHeight="1">
      <c r="F996" s="228"/>
      <c r="G996" s="228"/>
      <c r="H996" s="228"/>
      <c r="M996" s="228"/>
      <c r="N996" s="228"/>
      <c r="O996" s="228"/>
      <c r="T996" s="228"/>
      <c r="U996" s="228"/>
      <c r="V996" s="228"/>
      <c r="AA996" s="228"/>
      <c r="AB996" s="228"/>
      <c r="AC996" s="228"/>
      <c r="AH996" s="228"/>
      <c r="AI996" s="228"/>
      <c r="AJ996" s="228"/>
    </row>
    <row r="997" spans="6:36" ht="13.5" customHeight="1">
      <c r="F997" s="228"/>
      <c r="G997" s="228"/>
      <c r="H997" s="228"/>
      <c r="M997" s="228"/>
      <c r="N997" s="228"/>
      <c r="O997" s="228"/>
      <c r="T997" s="228"/>
      <c r="U997" s="228"/>
      <c r="V997" s="228"/>
      <c r="AA997" s="228"/>
      <c r="AB997" s="228"/>
      <c r="AC997" s="228"/>
      <c r="AH997" s="228"/>
      <c r="AI997" s="228"/>
      <c r="AJ997" s="228"/>
    </row>
    <row r="998" spans="6:36" ht="13.5" customHeight="1">
      <c r="F998" s="228"/>
      <c r="G998" s="228"/>
      <c r="H998" s="228"/>
      <c r="M998" s="228"/>
      <c r="N998" s="228"/>
      <c r="O998" s="228"/>
      <c r="T998" s="228"/>
      <c r="U998" s="228"/>
      <c r="V998" s="228"/>
      <c r="AA998" s="228"/>
      <c r="AB998" s="228"/>
      <c r="AC998" s="228"/>
      <c r="AH998" s="228"/>
      <c r="AI998" s="228"/>
      <c r="AJ998" s="228"/>
    </row>
    <row r="999" spans="6:36" ht="13.5" customHeight="1">
      <c r="F999" s="228"/>
      <c r="G999" s="228"/>
      <c r="H999" s="228"/>
      <c r="M999" s="228"/>
      <c r="N999" s="228"/>
      <c r="O999" s="228"/>
      <c r="T999" s="228"/>
      <c r="U999" s="228"/>
      <c r="V999" s="228"/>
      <c r="AA999" s="228"/>
      <c r="AB999" s="228"/>
      <c r="AC999" s="228"/>
      <c r="AH999" s="228"/>
      <c r="AI999" s="228"/>
      <c r="AJ999" s="228"/>
    </row>
    <row r="1000" spans="6:36" ht="13.5" customHeight="1">
      <c r="F1000" s="228"/>
      <c r="G1000" s="228"/>
      <c r="H1000" s="228"/>
      <c r="M1000" s="228"/>
      <c r="N1000" s="228"/>
      <c r="O1000" s="228"/>
      <c r="T1000" s="228"/>
      <c r="U1000" s="228"/>
      <c r="V1000" s="228"/>
      <c r="AA1000" s="228"/>
      <c r="AB1000" s="228"/>
      <c r="AC1000" s="228"/>
      <c r="AH1000" s="228"/>
      <c r="AI1000" s="228"/>
      <c r="AJ1000" s="228"/>
    </row>
  </sheetData>
  <mergeCells count="54">
    <mergeCell ref="A40:L40"/>
    <mergeCell ref="I22:I24"/>
    <mergeCell ref="I25:I29"/>
    <mergeCell ref="P25:P29"/>
    <mergeCell ref="W25:W29"/>
    <mergeCell ref="I32:J32"/>
    <mergeCell ref="P32:Q32"/>
    <mergeCell ref="W32:X32"/>
    <mergeCell ref="I38:J38"/>
    <mergeCell ref="P38:Q38"/>
    <mergeCell ref="W38:X38"/>
    <mergeCell ref="AD38:AE38"/>
    <mergeCell ref="A39:AG39"/>
    <mergeCell ref="B38:C38"/>
    <mergeCell ref="A5:A7"/>
    <mergeCell ref="A8:A15"/>
    <mergeCell ref="A16:A21"/>
    <mergeCell ref="B16:B21"/>
    <mergeCell ref="A22:A24"/>
    <mergeCell ref="B22:B24"/>
    <mergeCell ref="A25:A29"/>
    <mergeCell ref="B25:B29"/>
    <mergeCell ref="A30:B30"/>
    <mergeCell ref="A31:B31"/>
    <mergeCell ref="A32:A37"/>
    <mergeCell ref="B32:C32"/>
    <mergeCell ref="AE27:AF27"/>
    <mergeCell ref="AD32:AE32"/>
    <mergeCell ref="W3:Z3"/>
    <mergeCell ref="AD3:AG3"/>
    <mergeCell ref="B5:B7"/>
    <mergeCell ref="P5:P15"/>
    <mergeCell ref="W5:W7"/>
    <mergeCell ref="B8:B15"/>
    <mergeCell ref="W8:W15"/>
    <mergeCell ref="I5:I7"/>
    <mergeCell ref="I8:I15"/>
    <mergeCell ref="I16:I21"/>
    <mergeCell ref="P16:P21"/>
    <mergeCell ref="W16:W21"/>
    <mergeCell ref="P22:P24"/>
    <mergeCell ref="W22:W24"/>
    <mergeCell ref="AD5:AD7"/>
    <mergeCell ref="AD8:AD15"/>
    <mergeCell ref="AD16:AD21"/>
    <mergeCell ref="AD22:AD24"/>
    <mergeCell ref="AD25:AD29"/>
    <mergeCell ref="A1:AG1"/>
    <mergeCell ref="A2:B2"/>
    <mergeCell ref="C2:L2"/>
    <mergeCell ref="AK2:BB2"/>
    <mergeCell ref="B3:E3"/>
    <mergeCell ref="I3:L3"/>
    <mergeCell ref="P3:S3"/>
  </mergeCells>
  <phoneticPr fontId="78" type="noConversion"/>
  <conditionalFormatting sqref="D23">
    <cfRule type="containsText" dxfId="9" priority="1" stopIfTrue="1" operator="containsText" text="炸">
      <formula>NOT(ISERROR(SEARCH(("炸"),(D23))))</formula>
    </cfRule>
  </conditionalFormatting>
  <conditionalFormatting sqref="E22:E23">
    <cfRule type="containsText" dxfId="8" priority="2" stopIfTrue="1" operator="containsText" text="炸">
      <formula>NOT(ISERROR(SEARCH(("炸"),(E22))))</formula>
    </cfRule>
  </conditionalFormatting>
  <conditionalFormatting sqref="J22">
    <cfRule type="containsText" dxfId="7" priority="3" stopIfTrue="1" operator="containsText" text="炸">
      <formula>NOT(ISERROR(SEARCH(("炸"),(J22))))</formula>
    </cfRule>
  </conditionalFormatting>
  <conditionalFormatting sqref="L22">
    <cfRule type="containsText" dxfId="6" priority="4" stopIfTrue="1" operator="containsText" text="炸">
      <formula>NOT(ISERROR(SEARCH(("炸"),(L22))))</formula>
    </cfRule>
  </conditionalFormatting>
  <conditionalFormatting sqref="X22">
    <cfRule type="containsText" dxfId="5" priority="5" stopIfTrue="1" operator="containsText" text="炸">
      <formula>NOT(ISERROR(SEARCH(("炸"),(X22))))</formula>
    </cfRule>
  </conditionalFormatting>
  <conditionalFormatting sqref="Z22">
    <cfRule type="containsText" dxfId="4" priority="6" stopIfTrue="1" operator="containsText" text="炸">
      <formula>NOT(ISERROR(SEARCH(("炸"),(Z22))))</formula>
    </cfRule>
  </conditionalFormatting>
  <conditionalFormatting sqref="AE22">
    <cfRule type="containsText" dxfId="3" priority="7" stopIfTrue="1" operator="containsText" text="炸">
      <formula>NOT(ISERROR(SEARCH(("炸"),(AE22))))</formula>
    </cfRule>
  </conditionalFormatting>
  <conditionalFormatting sqref="C22">
    <cfRule type="containsText" dxfId="2" priority="8" stopIfTrue="1" operator="containsText" text="炸">
      <formula>NOT(ISERROR(SEARCH(("炸"),(C22))))</formula>
    </cfRule>
  </conditionalFormatting>
  <conditionalFormatting sqref="Q22">
    <cfRule type="containsText" dxfId="1" priority="9" stopIfTrue="1" operator="containsText" text="炸">
      <formula>NOT(ISERROR(SEARCH(("炸"),(Q22))))</formula>
    </cfRule>
  </conditionalFormatting>
  <conditionalFormatting sqref="S22">
    <cfRule type="containsText" dxfId="0" priority="10" stopIfTrue="1" operator="containsText" text="炸">
      <formula>NOT(ISERROR(SEARCH(("炸"),(S22))))</formula>
    </cfRule>
  </conditionalFormatting>
  <printOptions verticalCentered="1"/>
  <pageMargins left="0.19685039370078741" right="0.19685039370078741" top="0.19685039370078741" bottom="0.19685039370078741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月菜單</vt:lpstr>
      <vt:lpstr>0601-0602</vt:lpstr>
      <vt:lpstr>0605-0609</vt:lpstr>
      <vt:lpstr>0612-0616</vt:lpstr>
      <vt:lpstr>0619-0623</vt:lpstr>
      <vt:lpstr>0626-0630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 User</dc:creator>
  <cp:lastModifiedBy>user</cp:lastModifiedBy>
  <dcterms:created xsi:type="dcterms:W3CDTF">2016-08-01T18:09:01Z</dcterms:created>
  <dcterms:modified xsi:type="dcterms:W3CDTF">2023-05-19T09:22:19Z</dcterms:modified>
</cp:coreProperties>
</file>